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pivotTables/pivotTable1.xml" ContentType="application/vnd.openxmlformats-officedocument.spreadsheetml.pivotTable+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hidePivotFieldList="1"/>
  <mc:AlternateContent xmlns:mc="http://schemas.openxmlformats.org/markup-compatibility/2006">
    <mc:Choice Requires="x15">
      <x15ac:absPath xmlns:x15ac="http://schemas.microsoft.com/office/spreadsheetml/2010/11/ac" url="https://mrcfjord-my.sharepoint.com/personal/gabrielle_gagnon_mrc-fjord_qc_ca/Documents/Bureau/"/>
    </mc:Choice>
  </mc:AlternateContent>
  <xr:revisionPtr revIDLastSave="0" documentId="8_{376C683D-011E-47D4-9818-A7E5CB5B8212}" xr6:coauthVersionLast="47" xr6:coauthVersionMax="47" xr10:uidLastSave="{00000000-0000-0000-0000-000000000000}"/>
  <bookViews>
    <workbookView xWindow="22932" yWindow="-108" windowWidth="23256" windowHeight="12456" activeTab="3" xr2:uid="{00000000-000D-0000-FFFF-FFFF00000000}"/>
  </bookViews>
  <sheets>
    <sheet name="Demande - Montage financier" sheetId="24" r:id="rId1"/>
    <sheet name="Rapport final-Montage financier" sheetId="17" r:id="rId2"/>
    <sheet name="Rapport - Justification Salaire" sheetId="25" r:id="rId3"/>
    <sheet name="Rapport - Justif. Déplacement" sheetId="26" r:id="rId4"/>
    <sheet name="Rapport final PSPS " sheetId="8" state="hidden" r:id="rId5"/>
    <sheet name="calcul" sheetId="15" state="hidden" r:id="rId6"/>
    <sheet name="Rapport final - Budget (PDF)" sheetId="22" state="hidden" r:id="rId7"/>
    <sheet name="Rapport final - Budget" sheetId="21" state="hidden" r:id="rId8"/>
    <sheet name="Listes" sheetId="2" state="hidden" r:id="rId9"/>
    <sheet name="Vision stratégique" sheetId="11" state="hidden" r:id="rId10"/>
    <sheet name="BD" sheetId="10" state="hidden" r:id="rId11"/>
  </sheets>
  <definedNames>
    <definedName name="Champs">'Vision stratégique'!$B$3:$B$6</definedName>
    <definedName name="Communication_en_continu">'Vision stratégique'!$Q$12:$Q$16</definedName>
    <definedName name="Consolidation_et_développement_de_l_industrie_touristique">'Vision stratégique'!$K$21:$K$38</definedName>
    <definedName name="Création_dun_milieu_de_vie_de_qualité">'Vision stratégique'!$H$3:$H$7</definedName>
    <definedName name="Déploiement_des_actions_en_faisant_appel_à_tous_les_partenaires_concernés">'Vision stratégique'!$Q$18:$Q$21</definedName>
    <definedName name="Développement_concerté">'Vision stratégique'!$E$28:$E$31</definedName>
    <definedName name="Développement_d_activités_économiques_diversifiées">'Vision stratégique'!$N$9:$N$19</definedName>
    <definedName name="Développement_d_une_image_positive_de_la_ruralité">'Vision stratégique'!$K$63:$K$68</definedName>
    <definedName name="Développement_dactivités_et_déquipements_culturels_et_de_loisir">'Vision stratégique'!$H$31:$H$38</definedName>
    <definedName name="Développement_de_la_culture_entrepreneuriale">'Vision stratégique'!$K$56:$K$61</definedName>
    <definedName name="Développement_de_la_villégiature">'Vision stratégique'!$K$40:$K$45</definedName>
    <definedName name="Développement_durable">'Vision stratégique'!$E$22:$E$26</definedName>
    <definedName name="Développement_économique">'Vision stratégique'!$E$14:$E$20</definedName>
    <definedName name="Développement_social_et_culturel">'Vision stratégique'!$E$3:$E$12</definedName>
    <definedName name="Interrelation_harmonieuse_entre_les_dimensions_économique_environnementale_sociale_et_culturelle">'Vision stratégique'!$N$36:$N$43</definedName>
    <definedName name="Maintien_du_dynamisme_des_organismes">'Vision stratégique'!$H$47:$H$51</definedName>
    <definedName name="Maintien_et_création_d_emplois_dans_le_secteur_des_services_et_du_commerce">'Vision stratégique'!$K$47:$K$54</definedName>
    <definedName name="Maintien_et_développement_des_emplois_dans_les_secteurs_forestiers_et_agricoles">'Vision stratégique'!$K$9:$K$19</definedName>
    <definedName name="Maintien_et_développement_des_emplois_industriels">'Vision stratégique'!$K$3:$K$7</definedName>
    <definedName name="Maintien_et_développement_des_services_de_base">'Vision stratégique'!$H$9:$H$20</definedName>
    <definedName name="Maintien_et_développement_des_services_de_proximité">'Vision stratégique'!$H$22:$H$29</definedName>
    <definedName name="Mobilisation_citoyenne">'Vision stratégique'!$H$59:$H$65</definedName>
    <definedName name="MRC">Listes!$M$1:$M$7</definedName>
    <definedName name="Offre_adéquate_en_logements">'Vision stratégique'!$H$53:$H$57</definedName>
    <definedName name="Offre_demplois_durables">'Vision stratégique'!$H$40:$H$45</definedName>
    <definedName name="Offre_novatrice_en_services_à_la_population">'Vision stratégique'!$N$21:$N$27</definedName>
    <definedName name="Protection_de_l_environnement_et_des_paysages">'Vision stratégique'!$N$29:$N$34</definedName>
    <definedName name="Renforcement_de_l_autonomie_de_la_MRC">'Vision stratégique'!$Q$23:$Q$28</definedName>
    <definedName name="Respect_des_différences_et_mise_en_commun_des_idées_et_action_concertée">'Vision stratégique'!$Q$3:$Q$10</definedName>
    <definedName name="Soutien_aux_familles">'Vision stratégique'!$H$67:$H$68</definedName>
    <definedName name="Utilisation_intelligente_des_ressources_naturelles">'Vision stratégique'!$N$3:$N$7</definedName>
    <definedName name="Vitalité_des_cœurs_de_village">'Vision stratégique'!$H$70:$H$82</definedName>
    <definedName name="Z_42EB0D31_948E_487B_9AEA_15667FDB69DA_.wvu.PrintArea" localSheetId="4" hidden="1">'Rapport final PSPS '!$B$1:$S$94</definedName>
    <definedName name="Z_42EB0D31_948E_487B_9AEA_15667FDB69DA_.wvu.Rows" localSheetId="4" hidden="1">'Rapport final PSPS '!$88:$94</definedName>
    <definedName name="Z_8357E57C_93CD_4D85_9F10_C1C33CED634B_.wvu.PrintArea" localSheetId="4" hidden="1">'Rapport final PSPS '!$B$1:$S$94</definedName>
    <definedName name="Z_8357E57C_93CD_4D85_9F10_C1C33CED634B_.wvu.Rows" localSheetId="4" hidden="1">'Rapport final PSPS '!$88:$94</definedName>
    <definedName name="Z_B2B0569A_4EDE_431B_8646_1918024BEA31_.wvu.PrintArea" localSheetId="4" hidden="1">'Rapport final PSPS '!$B$1:$S$94</definedName>
    <definedName name="Z_B2B0569A_4EDE_431B_8646_1918024BEA31_.wvu.Rows" localSheetId="4" hidden="1">'Rapport final PSPS '!$88:$94</definedName>
    <definedName name="_xlnm.Print_Area" localSheetId="4">'Rapport final PSPS '!$B$1:$S$95</definedName>
    <definedName name="_xlnm.Print_Area" localSheetId="1">'Rapport final-Montage financier'!$A$1:$N$51</definedName>
  </definedNames>
  <calcPr calcId="191028"/>
  <customWorkbookViews>
    <customWorkbookView name="Public-verouillé" guid="{42EB0D31-948E-487B-9AEA-15667FDB69DA}" maximized="1" windowWidth="1920" windowHeight="855" activeSheetId="1"/>
    <customWorkbookView name="Public" guid="{8357E57C-93CD-4D85-9F10-C1C33CED634B}" maximized="1" windowWidth="1920" windowHeight="855" activeSheetId="9"/>
    <customWorkbookView name="Complète" guid="{B2B0569A-4EDE-431B-8646-1918024BEA31}" maximized="1" windowWidth="1920" windowHeight="855" activeSheetId="1"/>
  </customWorkbookViews>
  <pivotCaches>
    <pivotCache cacheId="0" r:id="rId12"/>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0" i="17" l="1"/>
  <c r="I11" i="17"/>
  <c r="I12" i="17"/>
  <c r="I13" i="17"/>
  <c r="I14" i="17"/>
  <c r="I15" i="17"/>
  <c r="I16" i="17"/>
  <c r="I17" i="17"/>
  <c r="I18" i="17"/>
  <c r="I19" i="17"/>
  <c r="I20" i="17"/>
  <c r="I21" i="17"/>
  <c r="I22" i="17"/>
  <c r="I23" i="17"/>
  <c r="I24" i="17"/>
  <c r="I25" i="17"/>
  <c r="I26" i="17"/>
  <c r="I27" i="17"/>
  <c r="I28" i="17"/>
  <c r="I29" i="17"/>
  <c r="I30" i="17"/>
  <c r="I31" i="17"/>
  <c r="I9" i="17"/>
  <c r="F5" i="25"/>
  <c r="H5" i="25" s="1"/>
  <c r="H12" i="25" s="1"/>
  <c r="G13" i="26"/>
  <c r="F6" i="25"/>
  <c r="H6" i="25" s="1"/>
  <c r="F7" i="25"/>
  <c r="H7" i="25" s="1"/>
  <c r="F8" i="25"/>
  <c r="H8" i="25" s="1"/>
  <c r="F9" i="25"/>
  <c r="H9" i="25" s="1"/>
  <c r="F10" i="25"/>
  <c r="H10" i="25" s="1"/>
  <c r="F11" i="25"/>
  <c r="H11" i="25" s="1"/>
  <c r="L21" i="24"/>
  <c r="E47" i="17"/>
  <c r="B38" i="17"/>
  <c r="B39" i="17"/>
  <c r="B40" i="17"/>
  <c r="B41" i="17"/>
  <c r="B42" i="17"/>
  <c r="B43" i="17"/>
  <c r="B44" i="17"/>
  <c r="B45" i="17"/>
  <c r="B46" i="17"/>
  <c r="B37" i="17"/>
  <c r="M16" i="24"/>
  <c r="M24" i="24"/>
  <c r="M25" i="24"/>
  <c r="M26" i="24"/>
  <c r="M27" i="24"/>
  <c r="M28" i="24"/>
  <c r="M29" i="24"/>
  <c r="M30" i="24"/>
  <c r="B49" i="17"/>
  <c r="B45" i="24"/>
  <c r="B47" i="24" s="1"/>
  <c r="K30" i="24"/>
  <c r="I30" i="24"/>
  <c r="H30" i="24"/>
  <c r="L30" i="24" s="1"/>
  <c r="L29" i="24"/>
  <c r="K29" i="24"/>
  <c r="I29" i="24"/>
  <c r="H29" i="24"/>
  <c r="K28" i="24"/>
  <c r="I28" i="24"/>
  <c r="H28" i="24"/>
  <c r="L28" i="24" s="1"/>
  <c r="L27" i="24"/>
  <c r="K27" i="24"/>
  <c r="I27" i="24"/>
  <c r="H27" i="24"/>
  <c r="K26" i="24"/>
  <c r="I26" i="24"/>
  <c r="H26" i="24"/>
  <c r="L26" i="24" s="1"/>
  <c r="L25" i="24"/>
  <c r="K25" i="24"/>
  <c r="I25" i="24"/>
  <c r="H25" i="24"/>
  <c r="K24" i="24"/>
  <c r="I24" i="24"/>
  <c r="H24" i="24"/>
  <c r="L24" i="24" s="1"/>
  <c r="K23" i="24"/>
  <c r="I23" i="24"/>
  <c r="H23" i="24"/>
  <c r="L23" i="24" s="1"/>
  <c r="M23" i="24" s="1"/>
  <c r="K22" i="24"/>
  <c r="I22" i="24"/>
  <c r="H22" i="24"/>
  <c r="K21" i="24"/>
  <c r="I21" i="24"/>
  <c r="H21" i="24"/>
  <c r="K20" i="24"/>
  <c r="I20" i="24"/>
  <c r="H20" i="24"/>
  <c r="I19" i="24"/>
  <c r="H19" i="24"/>
  <c r="L19" i="24" s="1"/>
  <c r="M19" i="24" s="1"/>
  <c r="K18" i="24"/>
  <c r="I18" i="24"/>
  <c r="H18" i="24"/>
  <c r="K17" i="24"/>
  <c r="I17" i="24"/>
  <c r="H17" i="24"/>
  <c r="K16" i="24"/>
  <c r="I16" i="24"/>
  <c r="H16" i="24"/>
  <c r="L16" i="24" s="1"/>
  <c r="K15" i="24"/>
  <c r="L15" i="24" s="1"/>
  <c r="M15" i="24" s="1"/>
  <c r="I15" i="24"/>
  <c r="H15" i="24"/>
  <c r="K14" i="24"/>
  <c r="I14" i="24"/>
  <c r="H14" i="24"/>
  <c r="L14" i="24" s="1"/>
  <c r="M14" i="24" s="1"/>
  <c r="K13" i="24"/>
  <c r="I13" i="24"/>
  <c r="H13" i="24"/>
  <c r="K12" i="24"/>
  <c r="I12" i="24"/>
  <c r="H12" i="24"/>
  <c r="K11" i="24"/>
  <c r="I11" i="24"/>
  <c r="H11" i="24"/>
  <c r="K10" i="24"/>
  <c r="I10" i="24"/>
  <c r="H10" i="24"/>
  <c r="I9" i="24"/>
  <c r="H9" i="24"/>
  <c r="K9" i="24" s="1"/>
  <c r="L9" i="24" s="1"/>
  <c r="M9" i="24" s="1"/>
  <c r="K8" i="24"/>
  <c r="I8" i="24"/>
  <c r="H8" i="24"/>
  <c r="H9" i="17"/>
  <c r="K9" i="17" s="1"/>
  <c r="H22" i="17"/>
  <c r="K22" i="17"/>
  <c r="H23" i="17"/>
  <c r="K23" i="17"/>
  <c r="H24" i="17"/>
  <c r="K24" i="17"/>
  <c r="H25" i="17"/>
  <c r="K25" i="17"/>
  <c r="H26" i="17"/>
  <c r="K26" i="17"/>
  <c r="M21" i="24" l="1"/>
  <c r="L9" i="17"/>
  <c r="M9" i="17" s="1"/>
  <c r="L8" i="24"/>
  <c r="M8" i="24" s="1"/>
  <c r="L22" i="24"/>
  <c r="M22" i="24" s="1"/>
  <c r="L20" i="24"/>
  <c r="M20" i="24" s="1"/>
  <c r="L17" i="24"/>
  <c r="M17" i="24" s="1"/>
  <c r="L18" i="24"/>
  <c r="M18" i="24" s="1"/>
  <c r="L13" i="24"/>
  <c r="M13" i="24" s="1"/>
  <c r="L12" i="24"/>
  <c r="M12" i="24" s="1"/>
  <c r="L11" i="24"/>
  <c r="M11" i="24" s="1"/>
  <c r="L10" i="24"/>
  <c r="M10" i="24" s="1"/>
  <c r="L25" i="17"/>
  <c r="M25" i="17" s="1"/>
  <c r="L22" i="17"/>
  <c r="M22" i="17" s="1"/>
  <c r="L23" i="17"/>
  <c r="M23" i="17" s="1"/>
  <c r="L26" i="17"/>
  <c r="M26" i="17" s="1"/>
  <c r="L24" i="17"/>
  <c r="M24" i="17" s="1"/>
  <c r="M31" i="24" l="1"/>
  <c r="D45" i="22"/>
  <c r="D46" i="22"/>
  <c r="C55" i="22"/>
  <c r="C35" i="24" l="1"/>
  <c r="C37" i="17" s="1"/>
  <c r="B48" i="24"/>
  <c r="B49" i="24" s="1"/>
  <c r="C38" i="24"/>
  <c r="C40" i="17" s="1"/>
  <c r="C43" i="24"/>
  <c r="C45" i="17" s="1"/>
  <c r="N21" i="24"/>
  <c r="C42" i="24"/>
  <c r="C44" i="17" s="1"/>
  <c r="C40" i="24"/>
  <c r="C42" i="17" s="1"/>
  <c r="C44" i="24"/>
  <c r="C46" i="17" s="1"/>
  <c r="N29" i="24"/>
  <c r="N20" i="24"/>
  <c r="N25" i="24"/>
  <c r="N11" i="24"/>
  <c r="N9" i="24"/>
  <c r="C41" i="24"/>
  <c r="C43" i="17" s="1"/>
  <c r="N30" i="24"/>
  <c r="C39" i="24"/>
  <c r="C41" i="17" s="1"/>
  <c r="N16" i="24"/>
  <c r="N24" i="24"/>
  <c r="N26" i="24"/>
  <c r="N23" i="24"/>
  <c r="N13" i="24"/>
  <c r="N19" i="24"/>
  <c r="N8" i="24"/>
  <c r="N27" i="24"/>
  <c r="N17" i="24"/>
  <c r="N14" i="24"/>
  <c r="N22" i="24"/>
  <c r="N15" i="24"/>
  <c r="N18" i="24"/>
  <c r="C36" i="24"/>
  <c r="C38" i="17" s="1"/>
  <c r="N28" i="24"/>
  <c r="C37" i="24"/>
  <c r="C39" i="17" s="1"/>
  <c r="N12" i="24"/>
  <c r="N10" i="24"/>
  <c r="D51" i="22"/>
  <c r="D48" i="22"/>
  <c r="C58" i="22"/>
  <c r="D50" i="22"/>
  <c r="D47" i="22"/>
  <c r="D49" i="22"/>
  <c r="D54" i="22"/>
  <c r="D53" i="22"/>
  <c r="D52" i="22"/>
  <c r="N31" i="24" l="1"/>
  <c r="C45" i="24"/>
  <c r="D55" i="22"/>
  <c r="C57" i="22" s="1"/>
  <c r="C59" i="22" s="1"/>
  <c r="C56" i="21"/>
  <c r="J41" i="21"/>
  <c r="H41" i="21"/>
  <c r="G41" i="21"/>
  <c r="K41" i="21" s="1"/>
  <c r="L41" i="21" s="1"/>
  <c r="J40" i="21"/>
  <c r="H40" i="21"/>
  <c r="G40" i="21"/>
  <c r="K40" i="21" s="1"/>
  <c r="L40" i="21" s="1"/>
  <c r="K39" i="21"/>
  <c r="L39" i="21" s="1"/>
  <c r="J39" i="21"/>
  <c r="H39" i="21"/>
  <c r="G39" i="21"/>
  <c r="J38" i="21"/>
  <c r="H38" i="21"/>
  <c r="G38" i="21"/>
  <c r="K38" i="21" s="1"/>
  <c r="L38" i="21" s="1"/>
  <c r="J37" i="21"/>
  <c r="H37" i="21"/>
  <c r="G37" i="21"/>
  <c r="K37" i="21" s="1"/>
  <c r="L37" i="21" s="1"/>
  <c r="J36" i="21"/>
  <c r="H36" i="21"/>
  <c r="G36" i="21"/>
  <c r="K36" i="21" s="1"/>
  <c r="L36" i="21" s="1"/>
  <c r="K35" i="21"/>
  <c r="L35" i="21" s="1"/>
  <c r="J35" i="21"/>
  <c r="H35" i="21"/>
  <c r="G35" i="21"/>
  <c r="J34" i="21"/>
  <c r="H34" i="21"/>
  <c r="G34" i="21"/>
  <c r="K34" i="21" s="1"/>
  <c r="L34" i="21" s="1"/>
  <c r="J33" i="21"/>
  <c r="H33" i="21"/>
  <c r="G33" i="21"/>
  <c r="K33" i="21" s="1"/>
  <c r="L33" i="21" s="1"/>
  <c r="J32" i="21"/>
  <c r="H32" i="21"/>
  <c r="G32" i="21"/>
  <c r="K32" i="21" s="1"/>
  <c r="L32" i="21" s="1"/>
  <c r="K31" i="21"/>
  <c r="L31" i="21" s="1"/>
  <c r="J31" i="21"/>
  <c r="H31" i="21"/>
  <c r="G31" i="21"/>
  <c r="J30" i="21"/>
  <c r="H30" i="21"/>
  <c r="G30" i="21"/>
  <c r="K30" i="21" s="1"/>
  <c r="L30" i="21" s="1"/>
  <c r="J29" i="21"/>
  <c r="H29" i="21"/>
  <c r="G29" i="21"/>
  <c r="K29" i="21" s="1"/>
  <c r="L29" i="21" s="1"/>
  <c r="J28" i="21"/>
  <c r="H28" i="21"/>
  <c r="G28" i="21"/>
  <c r="K28" i="21" s="1"/>
  <c r="L28" i="21" s="1"/>
  <c r="K27" i="21"/>
  <c r="L27" i="21" s="1"/>
  <c r="J27" i="21"/>
  <c r="H27" i="21"/>
  <c r="G27" i="21"/>
  <c r="J26" i="21"/>
  <c r="H26" i="21"/>
  <c r="G26" i="21"/>
  <c r="K26" i="21" s="1"/>
  <c r="L26" i="21" s="1"/>
  <c r="J25" i="21"/>
  <c r="H25" i="21"/>
  <c r="G25" i="21"/>
  <c r="K25" i="21" s="1"/>
  <c r="L25" i="21" s="1"/>
  <c r="J24" i="21"/>
  <c r="H24" i="21"/>
  <c r="G24" i="21"/>
  <c r="K24" i="21" s="1"/>
  <c r="L24" i="21" s="1"/>
  <c r="K23" i="21"/>
  <c r="L23" i="21" s="1"/>
  <c r="J23" i="21"/>
  <c r="H23" i="21"/>
  <c r="G23" i="21"/>
  <c r="J22" i="21"/>
  <c r="H22" i="21"/>
  <c r="G22" i="21"/>
  <c r="K22" i="21" s="1"/>
  <c r="L22" i="21" s="1"/>
  <c r="J21" i="21"/>
  <c r="H21" i="21"/>
  <c r="G21" i="21"/>
  <c r="K21" i="21" s="1"/>
  <c r="L21" i="21" s="1"/>
  <c r="J20" i="21"/>
  <c r="H20" i="21"/>
  <c r="G20" i="21"/>
  <c r="K20" i="21" s="1"/>
  <c r="L20" i="21" s="1"/>
  <c r="K19" i="21"/>
  <c r="L19" i="21" s="1"/>
  <c r="H19" i="21"/>
  <c r="G19" i="21"/>
  <c r="J18" i="21"/>
  <c r="H18" i="21"/>
  <c r="G18" i="21"/>
  <c r="K18" i="21" s="1"/>
  <c r="L18" i="21" s="1"/>
  <c r="K17" i="21"/>
  <c r="L17" i="21" s="1"/>
  <c r="J17" i="21"/>
  <c r="H17" i="21"/>
  <c r="G17" i="21"/>
  <c r="J16" i="21"/>
  <c r="H16" i="21"/>
  <c r="K16" i="21" s="1"/>
  <c r="L16" i="21" s="1"/>
  <c r="G16" i="21"/>
  <c r="J15" i="21"/>
  <c r="H15" i="21"/>
  <c r="K15" i="21" s="1"/>
  <c r="L15" i="21" s="1"/>
  <c r="G15" i="21"/>
  <c r="J14" i="21"/>
  <c r="H14" i="21"/>
  <c r="G14" i="21"/>
  <c r="K14" i="21" s="1"/>
  <c r="L14" i="21" s="1"/>
  <c r="K13" i="21"/>
  <c r="L13" i="21" s="1"/>
  <c r="J13" i="21"/>
  <c r="H13" i="21"/>
  <c r="G13" i="21"/>
  <c r="J12" i="21"/>
  <c r="H12" i="21"/>
  <c r="K12" i="21" s="1"/>
  <c r="L12" i="21" s="1"/>
  <c r="G12" i="21"/>
  <c r="J11" i="21"/>
  <c r="H11" i="21"/>
  <c r="K11" i="21" s="1"/>
  <c r="L11" i="21" s="1"/>
  <c r="G11" i="21"/>
  <c r="J10" i="21"/>
  <c r="H10" i="21"/>
  <c r="G10" i="21"/>
  <c r="K10" i="21" s="1"/>
  <c r="L10" i="21" s="1"/>
  <c r="K9" i="21"/>
  <c r="L9" i="21" s="1"/>
  <c r="J9" i="21"/>
  <c r="H9" i="21"/>
  <c r="G9" i="21"/>
  <c r="J8" i="21"/>
  <c r="H8" i="21"/>
  <c r="K8" i="21" s="1"/>
  <c r="L8" i="21" s="1"/>
  <c r="G8" i="21"/>
  <c r="B47" i="17"/>
  <c r="K31" i="17"/>
  <c r="H31" i="17"/>
  <c r="K30" i="17"/>
  <c r="H30" i="17"/>
  <c r="K29" i="17"/>
  <c r="H29" i="17"/>
  <c r="K28" i="17"/>
  <c r="H28" i="17"/>
  <c r="K27" i="17"/>
  <c r="H27" i="17"/>
  <c r="K21" i="17"/>
  <c r="H21" i="17"/>
  <c r="H20" i="17"/>
  <c r="K19" i="17"/>
  <c r="H19" i="17"/>
  <c r="K18" i="17"/>
  <c r="H18" i="17"/>
  <c r="K17" i="17"/>
  <c r="H17" i="17"/>
  <c r="K16" i="17"/>
  <c r="H16" i="17"/>
  <c r="K15" i="17"/>
  <c r="H15" i="17"/>
  <c r="K14" i="17"/>
  <c r="H14" i="17"/>
  <c r="K13" i="17"/>
  <c r="H13" i="17"/>
  <c r="H12" i="17"/>
  <c r="K11" i="17"/>
  <c r="H11" i="17"/>
  <c r="K10" i="17"/>
  <c r="H10" i="17"/>
  <c r="K44" i="8"/>
  <c r="T2" i="10"/>
  <c r="S2" i="10"/>
  <c r="Q2" i="10"/>
  <c r="O2" i="10"/>
  <c r="N2" i="10"/>
  <c r="M2" i="10"/>
  <c r="L2" i="10"/>
  <c r="K2" i="10"/>
  <c r="J2" i="10"/>
  <c r="F2" i="10"/>
  <c r="E2" i="10"/>
  <c r="D2" i="10"/>
  <c r="C2" i="10"/>
  <c r="B2" i="10"/>
  <c r="P2" i="10"/>
  <c r="I2" i="10"/>
  <c r="H2" i="10"/>
  <c r="H18" i="8"/>
  <c r="F44" i="8"/>
  <c r="F43" i="8"/>
  <c r="F42" i="8"/>
  <c r="F40" i="8"/>
  <c r="F38" i="8"/>
  <c r="C33" i="8"/>
  <c r="C34" i="8"/>
  <c r="J34" i="8"/>
  <c r="J32" i="8"/>
  <c r="C32" i="8"/>
  <c r="J30" i="8"/>
  <c r="C30" i="8"/>
  <c r="C29" i="8"/>
  <c r="J28" i="8"/>
  <c r="C28" i="8"/>
  <c r="H16" i="8"/>
  <c r="H15" i="8"/>
  <c r="H14" i="8"/>
  <c r="Q12" i="8"/>
  <c r="H12" i="8"/>
  <c r="H10" i="8"/>
  <c r="H9" i="8"/>
  <c r="H8" i="8"/>
  <c r="K12" i="17" l="1"/>
  <c r="L12" i="17" s="1"/>
  <c r="M12" i="17" s="1"/>
  <c r="L42" i="21"/>
  <c r="L30" i="17"/>
  <c r="M30" i="17" s="1"/>
  <c r="L20" i="17"/>
  <c r="M20" i="17" s="1"/>
  <c r="L29" i="17"/>
  <c r="M29" i="17" s="1"/>
  <c r="L27" i="17"/>
  <c r="M27" i="17" s="1"/>
  <c r="L19" i="17"/>
  <c r="M19" i="17" s="1"/>
  <c r="L18" i="17"/>
  <c r="M18" i="17" s="1"/>
  <c r="L17" i="17"/>
  <c r="M17" i="17" s="1"/>
  <c r="L16" i="17"/>
  <c r="M16" i="17" s="1"/>
  <c r="L14" i="17"/>
  <c r="M14" i="17" s="1"/>
  <c r="L10" i="17"/>
  <c r="M10" i="17" s="1"/>
  <c r="L11" i="17"/>
  <c r="M11" i="17" s="1"/>
  <c r="L13" i="17"/>
  <c r="M13" i="17" s="1"/>
  <c r="L15" i="17"/>
  <c r="M15" i="17" s="1"/>
  <c r="L28" i="17"/>
  <c r="M28" i="17" s="1"/>
  <c r="L21" i="17"/>
  <c r="M21" i="17" s="1"/>
  <c r="L31" i="17"/>
  <c r="M31" i="17" s="1"/>
  <c r="Q20" i="8"/>
  <c r="G2" i="10"/>
  <c r="H20" i="8"/>
  <c r="M32" i="17" l="1"/>
  <c r="D52" i="21"/>
  <c r="M17" i="21"/>
  <c r="M13" i="21"/>
  <c r="M9" i="21"/>
  <c r="C59" i="21"/>
  <c r="D51" i="21"/>
  <c r="M41" i="21"/>
  <c r="M37" i="21"/>
  <c r="M33" i="21"/>
  <c r="M29" i="21"/>
  <c r="M25" i="21"/>
  <c r="M21" i="21"/>
  <c r="D50" i="21"/>
  <c r="M18" i="21"/>
  <c r="M14" i="21"/>
  <c r="M10" i="21"/>
  <c r="D49" i="21"/>
  <c r="M38" i="21"/>
  <c r="M34" i="21"/>
  <c r="M30" i="21"/>
  <c r="M26" i="21"/>
  <c r="M22" i="21"/>
  <c r="M16" i="21"/>
  <c r="M12" i="21"/>
  <c r="M24" i="21"/>
  <c r="D48" i="21"/>
  <c r="M15" i="21"/>
  <c r="M11" i="21"/>
  <c r="D53" i="21"/>
  <c r="M32" i="21"/>
  <c r="M20" i="21"/>
  <c r="D55" i="21"/>
  <c r="D47" i="21"/>
  <c r="M39" i="21"/>
  <c r="M35" i="21"/>
  <c r="M31" i="21"/>
  <c r="M27" i="21"/>
  <c r="M23" i="21"/>
  <c r="M19" i="21"/>
  <c r="D54" i="21"/>
  <c r="D46" i="21"/>
  <c r="D56" i="21" s="1"/>
  <c r="C58" i="21" s="1"/>
  <c r="C60" i="21" s="1"/>
  <c r="M8" i="21"/>
  <c r="M40" i="21"/>
  <c r="M36" i="21"/>
  <c r="M28" i="21"/>
  <c r="B50" i="17" l="1"/>
  <c r="B51" i="17" s="1"/>
  <c r="F37" i="17"/>
  <c r="F41" i="17"/>
  <c r="F45" i="17"/>
  <c r="F44" i="17"/>
  <c r="F38" i="17"/>
  <c r="F43" i="17"/>
  <c r="F42" i="17"/>
  <c r="F46" i="17"/>
  <c r="F40" i="17"/>
  <c r="F39" i="17"/>
  <c r="N10" i="17"/>
  <c r="N9" i="17"/>
  <c r="N24" i="17"/>
  <c r="N23" i="17"/>
  <c r="N22" i="17"/>
  <c r="N26" i="17"/>
  <c r="N25" i="17"/>
  <c r="P8" i="21" a="1"/>
  <c r="M42" i="21"/>
  <c r="N19" i="17"/>
  <c r="N18" i="17"/>
  <c r="N14" i="17"/>
  <c r="N31" i="17"/>
  <c r="N29" i="17"/>
  <c r="N12" i="17"/>
  <c r="N16" i="17"/>
  <c r="N27" i="17"/>
  <c r="N20" i="17"/>
  <c r="N15" i="17"/>
  <c r="N21" i="17"/>
  <c r="N28" i="17"/>
  <c r="N17" i="17"/>
  <c r="N13" i="17"/>
  <c r="N11" i="17"/>
  <c r="N30" i="17"/>
  <c r="F47" i="17" l="1"/>
  <c r="C47" i="17"/>
  <c r="N32"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tc={BD89D8BC-8603-4B63-BBFB-0FC5400F912E}</author>
    <author>tc={20020A04-9174-4366-83D9-A9872FEF74E2}</author>
    <author>tc={B824F8E2-E10E-4A13-8FA3-BC41F973EFF7}</author>
  </authors>
  <commentList>
    <comment ref="A8" authorId="0" shapeId="0" xr:uid="{BD89D8BC-8603-4B63-BBFB-0FC5400F912E}">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 modifier selon la politique modifiée 2026.</t>
      </text>
    </comment>
    <comment ref="M32" authorId="1" shapeId="0" xr:uid="{20020A04-9174-4366-83D9-A9872FEF74E2}">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Meme chose ici, ou le calcul ne se fait pas?</t>
      </text>
    </comment>
    <comment ref="H51" authorId="2" shapeId="0" xr:uid="{B824F8E2-E10E-4A13-8FA3-BC41F973EFF7}">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Mettre le même tableau que pour le budget initial mais pour le budget final</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<sst xmlns="http://schemas.openxmlformats.org/spreadsheetml/2006/main" count="1118" uniqueCount="685">
  <si>
    <t>Volet:</t>
  </si>
  <si>
    <t>Local</t>
  </si>
  <si>
    <t>Régional</t>
  </si>
  <si>
    <t>Envergure</t>
  </si>
  <si>
    <t>Organisme promoteur :</t>
  </si>
  <si>
    <t>Type d'organisme :</t>
  </si>
  <si>
    <t xml:space="preserve">Adresse : </t>
  </si>
  <si>
    <t>Numéro civique, rue</t>
  </si>
  <si>
    <t>(Québec)</t>
  </si>
  <si>
    <t xml:space="preserve">Municipalité </t>
  </si>
  <si>
    <t>Code postal</t>
  </si>
  <si>
    <t>Téléphone :</t>
  </si>
  <si>
    <t>Courriel général :</t>
  </si>
  <si>
    <t xml:space="preserve">Site web : </t>
  </si>
  <si>
    <t>Adresse de correspondance (si différente) :</t>
  </si>
  <si>
    <t xml:space="preserve">2. IDENTIFICATION DES PERSONNES AUTORISÉES À AGIR AU NOM DU PROMOTEUR </t>
  </si>
  <si>
    <t xml:space="preserve">Personne responsable du projet : </t>
  </si>
  <si>
    <t xml:space="preserve">Téléphone : </t>
  </si>
  <si>
    <t>Courriel :</t>
  </si>
  <si>
    <t>Personne autorisée à signer le protocole d'entente (si différente) :</t>
  </si>
  <si>
    <t xml:space="preserve">Prénom : </t>
  </si>
  <si>
    <t xml:space="preserve">Nom : </t>
  </si>
  <si>
    <t xml:space="preserve">Fonction : </t>
  </si>
  <si>
    <t>3. IDENTIFICATION DU PROJET</t>
  </si>
  <si>
    <t>Nom du projet :</t>
  </si>
  <si>
    <t>Création d'emplois :</t>
  </si>
  <si>
    <t>Retombées économiques :</t>
  </si>
  <si>
    <t>Impacts prévus :</t>
  </si>
  <si>
    <t xml:space="preserve">aide.financière@mrc-fjord.qc.ca </t>
  </si>
  <si>
    <t>Achat de matériel ou équipements</t>
  </si>
  <si>
    <t>REVENUS ESTIMÉS</t>
  </si>
  <si>
    <t>Source de revenus</t>
  </si>
  <si>
    <t>Politique de soutien aux projets structurants</t>
  </si>
  <si>
    <t>Mise de fonds - argent</t>
  </si>
  <si>
    <t>Apport en bénévolat (travail sous forme bénévole)</t>
  </si>
  <si>
    <t>BÉNÉFICE OU (PERTE)</t>
  </si>
  <si>
    <t>RAPPORT FINAL
Politique de soutien aux projets structurants
pour améliorer les milieux de vie</t>
  </si>
  <si>
    <r>
      <t>1. IDENTIFICATION DE L'ORGANISME</t>
    </r>
    <r>
      <rPr>
        <b/>
        <sz val="12"/>
        <color theme="0"/>
        <rFont val="Avenir Next LT Pro"/>
        <family val="2"/>
      </rPr>
      <t xml:space="preserve"> </t>
    </r>
  </si>
  <si>
    <t>Chiffre d'affaires de l'organisation après la réalisation du projet:</t>
  </si>
  <si>
    <t>MRC touchée par le projet :</t>
  </si>
  <si>
    <t>Autres MRC partenaires :</t>
  </si>
  <si>
    <t>MRC de l'extérieur de la région du Saguenay—Lac-Saint-Jean participant au projet.</t>
  </si>
  <si>
    <t xml:space="preserve">Changements au projet : </t>
  </si>
  <si>
    <t xml:space="preserve">Si des changements ont dû être apportés au projet en cours de route, précisez et expliquez-les. </t>
  </si>
  <si>
    <t>4. RETOMBÉES ET IMPACTS DU PROJET</t>
  </si>
  <si>
    <r>
      <t xml:space="preserve">Est-ce que le projet contribue toujours à maintenir ou créer des emplois </t>
    </r>
    <r>
      <rPr>
        <b/>
        <i/>
        <sz val="9"/>
        <color theme="1"/>
        <rFont val="Avenir Next LT Pro"/>
        <family val="2"/>
      </rPr>
      <t>APRÈS</t>
    </r>
    <r>
      <rPr>
        <i/>
        <sz val="9"/>
        <color theme="1"/>
        <rFont val="Avenir Next LT Pro"/>
        <family val="2"/>
      </rPr>
      <t xml:space="preserve"> sa réalisation ? Expliquez.</t>
    </r>
  </si>
  <si>
    <t xml:space="preserve">Expliquez en quoi votre projet a généré des retombées économiques pour la MRC. </t>
  </si>
  <si>
    <t>Expliquez quels ont été les impacts de votre projet (nombre de personnes touchées, amélioration et mobilisation des milieux de vie, etc.).</t>
  </si>
  <si>
    <t>5. BUDGET FINAL</t>
  </si>
  <si>
    <t>Cliquez ici pour remplir le tableau du budget final (obligatoire).</t>
  </si>
  <si>
    <t>6. DOCUMENTS OBLIGATOIRES À JOINDRE À VOTRE RAPPORT</t>
  </si>
  <si>
    <t>N'oubliez pas de joindre les documents suivants à votre rapport :</t>
  </si>
  <si>
    <t>Une copie de toutes les factures en lien avec le projet attestant les dépenses</t>
  </si>
  <si>
    <t>La preuve du respect de l'offre de visibilité à la MRC</t>
  </si>
  <si>
    <t xml:space="preserve">Autorisé par : </t>
  </si>
  <si>
    <t xml:space="preserve">Date : </t>
  </si>
  <si>
    <t xml:space="preserve">Montant autorisé : </t>
  </si>
  <si>
    <t xml:space="preserve">Faites parvenir votre rapport d'activité par courriel à l'adresse suivante : </t>
  </si>
  <si>
    <t>TOTAL DES DÉPENSES</t>
  </si>
  <si>
    <t>Total des revenus</t>
  </si>
  <si>
    <t>#</t>
  </si>
  <si>
    <t>TOTAL DES REVENUS</t>
  </si>
  <si>
    <t>Étiquettes de lignes</t>
  </si>
  <si>
    <t>Somme de Total admissible (calcul automatique)</t>
  </si>
  <si>
    <t>Total général</t>
  </si>
  <si>
    <t>Choisir dans la liste</t>
  </si>
  <si>
    <t>Confirmé</t>
  </si>
  <si>
    <t>Organisme à but non lucratif incorporé</t>
  </si>
  <si>
    <t>Aucun bénévolat</t>
  </si>
  <si>
    <t>Aucune lettre d'appui</t>
  </si>
  <si>
    <t>Fjord-du-Saguenay</t>
  </si>
  <si>
    <t>Bégin</t>
  </si>
  <si>
    <t>En attente</t>
  </si>
  <si>
    <t>Municipalité, organisme municipal, MRC</t>
  </si>
  <si>
    <t>Entre 1 et 5 bénévoles</t>
  </si>
  <si>
    <t>1 lettre d'appui</t>
  </si>
  <si>
    <t>Domaine-du-Roy</t>
  </si>
  <si>
    <t>Ferland-et-Boilleau</t>
  </si>
  <si>
    <t>Négatif</t>
  </si>
  <si>
    <t>6 bénévoles et plus</t>
  </si>
  <si>
    <t>2 lettres d'appui</t>
  </si>
  <si>
    <t>Lac-Saint-Jean-Est</t>
  </si>
  <si>
    <t>L'Anse-Saint-Jean</t>
  </si>
  <si>
    <t>Apport en biens (dons ou prêts)</t>
  </si>
  <si>
    <t>3 lettres d'appui</t>
  </si>
  <si>
    <t>Maria-Chapdelaine</t>
  </si>
  <si>
    <t>Larouche</t>
  </si>
  <si>
    <t>4 lettres d'appui et plus</t>
  </si>
  <si>
    <t>Ville de Saguenay</t>
  </si>
  <si>
    <t>Petit-Saguenay</t>
  </si>
  <si>
    <t>Rivière-Éternité</t>
  </si>
  <si>
    <t>Oui</t>
  </si>
  <si>
    <t>Positive</t>
  </si>
  <si>
    <t>Saint-Ambroise</t>
  </si>
  <si>
    <t>Non</t>
  </si>
  <si>
    <t>Négative</t>
  </si>
  <si>
    <t>Saint-Charles-de-Bourget</t>
  </si>
  <si>
    <t>Ne s'applique pas / inconnu</t>
  </si>
  <si>
    <t xml:space="preserve">Conditionnellement à l'obtention de : </t>
  </si>
  <si>
    <t>Saint-David-de-Falardeau</t>
  </si>
  <si>
    <t>Sainte-Rose-du-Nord</t>
  </si>
  <si>
    <t>Saint-Félix-d'Otis</t>
  </si>
  <si>
    <t>Saint-Fulgence</t>
  </si>
  <si>
    <t>Saint-Honoré</t>
  </si>
  <si>
    <t>Affiche (coroplast)</t>
  </si>
  <si>
    <t>Mention dans le journal local ou le bulletin municipal</t>
  </si>
  <si>
    <t>Mention sur le site Internet de la municipalité</t>
  </si>
  <si>
    <t>Location de matériel ou équipements</t>
  </si>
  <si>
    <t>Mention sur le site Internet de l'organisme promoteur</t>
  </si>
  <si>
    <t>Location de salles ou locaux</t>
  </si>
  <si>
    <t>Mention sur Facebook / Twitter</t>
  </si>
  <si>
    <t>Honoraires (contrat)</t>
  </si>
  <si>
    <t>Mention au conseil municipal</t>
  </si>
  <si>
    <t xml:space="preserve">RH - Salaires et avantages </t>
  </si>
  <si>
    <t xml:space="preserve">Mention </t>
  </si>
  <si>
    <t>Inventaire</t>
  </si>
  <si>
    <t>Promotion ou publicité</t>
  </si>
  <si>
    <t xml:space="preserve">Autres </t>
  </si>
  <si>
    <t>Aucun</t>
  </si>
  <si>
    <t>TPS seulement</t>
  </si>
  <si>
    <t>TPS + 50 % TVQ</t>
  </si>
  <si>
    <t>50 % TPS + 50 % TVQ</t>
  </si>
  <si>
    <t>Toutes les taxes</t>
  </si>
  <si>
    <t>Champs d'intervention</t>
  </si>
  <si>
    <t>Axes d'intervention - Codes d'intervention</t>
  </si>
  <si>
    <t>Pistes d'actions par axe d'internvention</t>
  </si>
  <si>
    <t>Développement_social_et_culturel</t>
  </si>
  <si>
    <t>1.1</t>
  </si>
  <si>
    <t>Création_dun_milieu_de_vie_de_qualité</t>
  </si>
  <si>
    <t>1.1.1</t>
  </si>
  <si>
    <t>S'assurer de la conservation et de la mise en valeur de l'identité et de la spécificité du territoire</t>
  </si>
  <si>
    <t>2.1.1</t>
  </si>
  <si>
    <t>Développer des emplois industriels en s'appuyant sur les forces distinctives des municipalités […]</t>
  </si>
  <si>
    <t>3.1.1</t>
  </si>
  <si>
    <t>Remettre en question les façons de faire traditionnelles</t>
  </si>
  <si>
    <t>4.1.1</t>
  </si>
  <si>
    <t>Faire de la MRC un lieu privilégié pour la concertation entre les municipalités</t>
  </si>
  <si>
    <t>Développement_économique</t>
  </si>
  <si>
    <t>1.2</t>
  </si>
  <si>
    <t>Maintien_et_développement_des_services_de_base</t>
  </si>
  <si>
    <t>1.1.2</t>
  </si>
  <si>
    <t>Créer un milieu de vie attrayant en évitant la déstructuration associée à l'insertion désordonnée […]</t>
  </si>
  <si>
    <t>2.1.2</t>
  </si>
  <si>
    <t>Être proactif en allant au devant des besoins des industries et entreprises sur le territoire</t>
  </si>
  <si>
    <t>3.1.2</t>
  </si>
  <si>
    <t>Rechercher de nouvelles applications liées aux ressources naturelles</t>
  </si>
  <si>
    <t>4.1.2</t>
  </si>
  <si>
    <t>Se servir des différents comités sectoriels pour multiplier les occasions d'échanges entre les municipalités et la MRC</t>
  </si>
  <si>
    <t>Développement_durable</t>
  </si>
  <si>
    <t>1.3</t>
  </si>
  <si>
    <t>Maintien_et_développement_des_services_de_proximité</t>
  </si>
  <si>
    <t>1.1.3</t>
  </si>
  <si>
    <t>Soutenir la revitalisation des villages</t>
  </si>
  <si>
    <t>2.1.3</t>
  </si>
  <si>
    <t>Favoriser les maillages entre les municipalités et les dirigeants d'industries en impliquant ces derniers dans le développement du milieu</t>
  </si>
  <si>
    <t xml:space="preserve"> </t>
  </si>
  <si>
    <t>3.1.3</t>
  </si>
  <si>
    <t>Soutenir les initiatives du milieu en matière d'innovation</t>
  </si>
  <si>
    <t>4.1.3</t>
  </si>
  <si>
    <t>Mettre en évidence les valeurs partagées et les intérêts communs</t>
  </si>
  <si>
    <t>Développement_concerté</t>
  </si>
  <si>
    <t>1.4</t>
  </si>
  <si>
    <t>Développement_dactivités_et_déquipements_culturels_et_de_loisir</t>
  </si>
  <si>
    <t>1.1.4</t>
  </si>
  <si>
    <t>Contrer la dégradation du cadre bâti et des équipements et infrastructures</t>
  </si>
  <si>
    <t>2.1.4</t>
  </si>
  <si>
    <t>Planifier des espaces d'accueil pour l'industrie et le commerce de gros</t>
  </si>
  <si>
    <t>3.1.4</t>
  </si>
  <si>
    <t>Développer les activités de façon concertée de manière à favoriser l'harmonie entre les multiples utilisateurs du territoire</t>
  </si>
  <si>
    <t>4.1.4</t>
  </si>
  <si>
    <t>Reconnaître les forces distinctives de chaque municipalité</t>
  </si>
  <si>
    <t>1.5</t>
  </si>
  <si>
    <t>Offre_demplois_durables</t>
  </si>
  <si>
    <t>1.1.5</t>
  </si>
  <si>
    <t>Éviter la banalisation des paysages […]</t>
  </si>
  <si>
    <t>2.1.5</t>
  </si>
  <si>
    <t>Encourager la tenue d'activités de regroupement […] à teneur industrielle et liées aux activités spécifiques sur le territoire</t>
  </si>
  <si>
    <t>3.1.5</t>
  </si>
  <si>
    <t>Établir des partenariats avec l'entreprise privée pour qu'elle soit partenaire du développement durable</t>
  </si>
  <si>
    <t>4.1.5</t>
  </si>
  <si>
    <t>Favoriser la synergie et la complémentarité entre les territoires</t>
  </si>
  <si>
    <t>1.6</t>
  </si>
  <si>
    <t>Maintien_du_dynamisme_des_organismes</t>
  </si>
  <si>
    <t>4.1.6</t>
  </si>
  <si>
    <t>Élaborer des plans et stratégies de développement concertés sur la base des avantages distinctifs des municipalités et des MRC</t>
  </si>
  <si>
    <t>1.7</t>
  </si>
  <si>
    <t>Offre_adéquate_en_logements</t>
  </si>
  <si>
    <t>1.2.1</t>
  </si>
  <si>
    <t>Développer et soutenir la mise en place de CPE</t>
  </si>
  <si>
    <t>2.2.1</t>
  </si>
  <si>
    <t>Identifier des stratégies facilitant l'implantation d'entreprises de 2e et 3e transformation dans les créneaux du bois</t>
  </si>
  <si>
    <t>3.2.1</t>
  </si>
  <si>
    <t>Favoriser l'économie durable qui met l'accent sur le développement […]</t>
  </si>
  <si>
    <t>4.1.7</t>
  </si>
  <si>
    <t>Établir des priorités et faire des choix de développement en fonction des secteurs présentant les meilleurs potentiels</t>
  </si>
  <si>
    <t>1.8</t>
  </si>
  <si>
    <t>Mobilisation_citoyenne</t>
  </si>
  <si>
    <t>1.2.2</t>
  </si>
  <si>
    <t>Garder les écoles de village ouvertes</t>
  </si>
  <si>
    <t>2.2.2</t>
  </si>
  <si>
    <t>Contribuer à la valorisation des emplois dans le secteur de la forêt</t>
  </si>
  <si>
    <t>3.2.2</t>
  </si>
  <si>
    <t>Soutenir les entreprises locales désireuses de développer de nouveaux produits et services à leurs activités de base</t>
  </si>
  <si>
    <t>4.1.8</t>
  </si>
  <si>
    <t>Utiliser les outils de planification tel que le schéma d'aménagement du territoire comme autant de moyens pour se concerter et convenir de priorités d'action à mettre de l'avant</t>
  </si>
  <si>
    <t>1.9</t>
  </si>
  <si>
    <t>Soutien_aux_familles</t>
  </si>
  <si>
    <t>1.2.3</t>
  </si>
  <si>
    <t>Assurer l'accessibilité à des services de santé et d'éducation sur tout le territoire</t>
  </si>
  <si>
    <t>2.2.3</t>
  </si>
  <si>
    <t>Développer les services liés à l'industrie forestière et à l'agriculture</t>
  </si>
  <si>
    <t>3.2.3</t>
  </si>
  <si>
    <t>Encourager la création d'emplois dans les créneaux tels que le biomédical, bioalimentaire, produits écologiques, environnement, génie et nouvelles technologies</t>
  </si>
  <si>
    <t>1.10</t>
  </si>
  <si>
    <t>Vitalité_des_cœurs_de_village</t>
  </si>
  <si>
    <t>1.2.4</t>
  </si>
  <si>
    <t>Resserrer les maillages avec les intervenants des milieux de l'éducation et de la santé</t>
  </si>
  <si>
    <t>2.2.4</t>
  </si>
  <si>
    <t>Encourager la création d'emplois dans le domaine de l'agroalimentaire</t>
  </si>
  <si>
    <t>3.2.4</t>
  </si>
  <si>
    <t>Rechercher des nouveaux créneaux dans le secteur de la forêt et de l'agriculture tels que […]</t>
  </si>
  <si>
    <t>4.2.1</t>
  </si>
  <si>
    <t>Créer des occasions de renforcer des liens de confiance entre les municipalités</t>
  </si>
  <si>
    <t>1.2.5</t>
  </si>
  <si>
    <t>Favoriser les ententes de services intermunicipaux lorsque la situation s'y prête</t>
  </si>
  <si>
    <t>2.2.5</t>
  </si>
  <si>
    <t>Encourager la diversification des activités dans les entreprises et établir des liens avec les organismes offrant des programmes de soutien à l'exportation</t>
  </si>
  <si>
    <t>3.2.5</t>
  </si>
  <si>
    <t>Développer les emplois dans le secteur des services spécialisés</t>
  </si>
  <si>
    <t>4.2.2</t>
  </si>
  <si>
    <t>S'assurer de la pertinence et de l'efficacité des plateformes de communication</t>
  </si>
  <si>
    <t>2.1</t>
  </si>
  <si>
    <t>Maintien_et_développement_des_emplois_industriels</t>
  </si>
  <si>
    <t>1.2.6</t>
  </si>
  <si>
    <t>Maintenir les services de sécurité aux personnes dans les municipalités (police, incendie)</t>
  </si>
  <si>
    <t>2.2.6</t>
  </si>
  <si>
    <t>Resserrer les partenariats avec les organismes d'aide à l'innovation</t>
  </si>
  <si>
    <t>3.2.6</t>
  </si>
  <si>
    <t>Resserrer les liens avec l'université et les centres de recherche et d'innovation régionaux</t>
  </si>
  <si>
    <t>4.2.3</t>
  </si>
  <si>
    <t>Favoriser l'échange d'expériences positives entre les municipalités</t>
  </si>
  <si>
    <t>2.2</t>
  </si>
  <si>
    <t>Maintien_et_développement_des_emplois_dans_les_secteurs_forestiers_et_agricoles</t>
  </si>
  <si>
    <t>1.2.7</t>
  </si>
  <si>
    <t>Aider les coopératives de services à émerger et à se déployer</t>
  </si>
  <si>
    <t>2.2.7</t>
  </si>
  <si>
    <t>Assurer la protection des forêts et des bonnes terres agricoles</t>
  </si>
  <si>
    <t>3.2.7</t>
  </si>
  <si>
    <t>Promouvoir l'abondance, la diversité et la proximité des ressources naturelles</t>
  </si>
  <si>
    <t>4.2.4</t>
  </si>
  <si>
    <t>Favoriser la circulation de l'information entre les municipalités et la MRC</t>
  </si>
  <si>
    <t>2.3</t>
  </si>
  <si>
    <t>Consolidation_et_développement_de_l_industrie_touristique</t>
  </si>
  <si>
    <t>1.2.8</t>
  </si>
  <si>
    <t>Encourager l'essor de services en économie sociale […]</t>
  </si>
  <si>
    <t>2.2.8</t>
  </si>
  <si>
    <t>Soutenir les fermes d'élevage et de culture</t>
  </si>
  <si>
    <t>3.2.8</t>
  </si>
  <si>
    <t>Établir des liens avec les centres d'emplois, les écoles de formation et l'université</t>
  </si>
  <si>
    <t>4.2.5</t>
  </si>
  <si>
    <t>Se doter de moyens de communication favorisant l'information en continu et les échanges avec le public</t>
  </si>
  <si>
    <t>2.4</t>
  </si>
  <si>
    <t>Développement_de_la_villégiature</t>
  </si>
  <si>
    <t>1.2.9</t>
  </si>
  <si>
    <t>Cibler les besoins en services pour les personnes âgées qui veulent demeurer à leur domicile et rechercher des solutions […]</t>
  </si>
  <si>
    <t>2.2.9</t>
  </si>
  <si>
    <t>Encourager la diversification des produits agricoles</t>
  </si>
  <si>
    <t>3.2.9</t>
  </si>
  <si>
    <t>Participer aux efforts régionaux visant à mettre en place des stratégies de recrutement en région et de rétention de la main-d'œuvre</t>
  </si>
  <si>
    <t>2.5</t>
  </si>
  <si>
    <t>Maintien_et_création_d_emplois_dans_le_secteur_des_services_et_du_commerce</t>
  </si>
  <si>
    <t>1.2.10</t>
  </si>
  <si>
    <t>Évaluer les possibilités de mettre en place des services de soins à domicile</t>
  </si>
  <si>
    <t>2.2.10</t>
  </si>
  <si>
    <t>Proposer des alternatives de développement pour les terres agricoles de faible potentiel</t>
  </si>
  <si>
    <t>3.2.10</t>
  </si>
  <si>
    <t>Instaurer une veille systématique des innovations liées aux secteurs d'activités présents sur le territoire de la MRC</t>
  </si>
  <si>
    <t>4.3.1</t>
  </si>
  <si>
    <t>Entretenir une bonne communication entre les municipalités, la MRC et tous les partenaires du milieu</t>
  </si>
  <si>
    <t>2.6</t>
  </si>
  <si>
    <t>Développement_de_la_culture_entrepreneuriale</t>
  </si>
  <si>
    <t>1.2.11</t>
  </si>
  <si>
    <t>Soutenir les efforts du comité de transport collectif de la MRC pour trouver des solutions alternatives de transport en commun</t>
  </si>
  <si>
    <t>2.2.11</t>
  </si>
  <si>
    <t>Favoriser la récupération et le réaménagement des secteurs en friches</t>
  </si>
  <si>
    <t>3.2.11</t>
  </si>
  <si>
    <t>Développer le tourisme durable en complémentarité avec les parcs nationaux (Monts-Valin et Fjord-du-Saguenay)</t>
  </si>
  <si>
    <t>Faire front commun dans les dossiers prioritaires de développement pour maintenir la vitalité des municipalités</t>
  </si>
  <si>
    <t>2.7</t>
  </si>
  <si>
    <t>Développement_d_une_image_positive_de_la_ruralité</t>
  </si>
  <si>
    <t>1.2.12</t>
  </si>
  <si>
    <t>Maintenir les liens de partenariats avec la STS</t>
  </si>
  <si>
    <t>Former des coalitions comme leviers politiques pour la défense des intérêts dans des dossiers régionaux […]</t>
  </si>
  <si>
    <t>2.3.1</t>
  </si>
  <si>
    <t>Consolider les pôles d'attraits et équipements touristiques majeurs sur le territoire par une offre intégrée en circuits et réseaux d'équipements et activités complémentaires</t>
  </si>
  <si>
    <t>3.3.1</t>
  </si>
  <si>
    <t>Trouver des solutions originales et efficaces au développement du transport en commun et obtenir les soutiens financiers nécessaires à leur réalisation</t>
  </si>
  <si>
    <t>Rejoindre tout autant les personnes, les collectivités locales, que l'ensemble des acteurs sociaux à travers des pratiques favorisant la concertation[…]</t>
  </si>
  <si>
    <t>3.1</t>
  </si>
  <si>
    <t>Utilisation_intelligente_des_ressources_naturelles</t>
  </si>
  <si>
    <t>1.3.1</t>
  </si>
  <si>
    <t xml:space="preserve">Soutenir les commerçants dans leurs initiatives de développement </t>
  </si>
  <si>
    <t>2.3.2</t>
  </si>
  <si>
    <t>Identifier les secteurs à haut potentiel de développement récréotouristique</t>
  </si>
  <si>
    <t>3.3.2</t>
  </si>
  <si>
    <t>Valoriser les modes de transport alternatif à l'usage individuel de la voiture</t>
  </si>
  <si>
    <t>3.2</t>
  </si>
  <si>
    <t>Développement_d_activités_économiques_diversifiées</t>
  </si>
  <si>
    <t>1.3.2</t>
  </si>
  <si>
    <t>Planifier les espaces nécessaires au développement optimal de la fonction commerciale</t>
  </si>
  <si>
    <t>2.3.3</t>
  </si>
  <si>
    <t>Élaborer des plans de développement intégrés dans les municipalités dans un but d'optimisation des retombées de l'industrie touristique</t>
  </si>
  <si>
    <t>3.3.3</t>
  </si>
  <si>
    <t>Développer des services sur mesure, adaptés aux réalités des milieux ruraux grâce à l'implication et la concertation des organismes locaux et des partenaires gouvernementaux</t>
  </si>
  <si>
    <t>4.4.1</t>
  </si>
  <si>
    <t>Renforcer les capacités d'action des collectivités rurales pour assurer la viabilité du cadre et du milieu de vie sur le territoire</t>
  </si>
  <si>
    <t>3.3</t>
  </si>
  <si>
    <t>Offre_novatrice_en_services_à_la_population</t>
  </si>
  <si>
    <t>1.3.3</t>
  </si>
  <si>
    <t>Privilégier la concentration commerciale plutôt que l'éparpillement</t>
  </si>
  <si>
    <t>2.3.4</t>
  </si>
  <si>
    <t>Mettre en place et maintenir les accès publics au fjord et aux plans d'eau et cours d'eau en général</t>
  </si>
  <si>
    <t>3.3.4</t>
  </si>
  <si>
    <t>Soutenir les idées nouvelles et encourager les initiatives en matière de services à la population</t>
  </si>
  <si>
    <t>4.4.2</t>
  </si>
  <si>
    <t>Disposer de politiques publiques permanentes de soutien au développement au nom de la solidarité nationale, d'une politique équilibrée de développement régioal et de l'obligation de protéger l'environnement et le patrimoine naturel des régions ruralesn</t>
  </si>
  <si>
    <t>3.4</t>
  </si>
  <si>
    <t>Protection_de_l_environnement_et_des_paysages</t>
  </si>
  <si>
    <t>1.3.4</t>
  </si>
  <si>
    <t>Favoriser une plateforme d'échanges pour les commerçants et les gens d'affaires locaux</t>
  </si>
  <si>
    <t>2.3.5</t>
  </si>
  <si>
    <t>Évaluer la possibilité de se doter d'une politique de développement nautique</t>
  </si>
  <si>
    <t>3.3.5</t>
  </si>
  <si>
    <t>Promouvoir l'approche intégrée et coordonnée en matière de développement social</t>
  </si>
  <si>
    <t>4.4.3</t>
  </si>
  <si>
    <t>Renforcer les capacités de développement des communautés rurales</t>
  </si>
  <si>
    <t>3.5</t>
  </si>
  <si>
    <t>Interrelation_harmonieuse_entre_les_dimensions_économique_environnementale_sociale_et_culturelle</t>
  </si>
  <si>
    <t>1.3.5</t>
  </si>
  <si>
    <t>Encourager la tenue d'événements commerciaux à rayonnement régional et provincial</t>
  </si>
  <si>
    <t>2.3.6</t>
  </si>
  <si>
    <t>Encourager les initiatives visant à diversifier l'offre touristique sur les 4 saisons et appuyer les projets liés au développement de la destination d'activités nordiques</t>
  </si>
  <si>
    <t>3.3.6</t>
  </si>
  <si>
    <t>S'inspirer des succès d'autres municipalités en matière d'aménagement du territoire, développement social et projets communautaires</t>
  </si>
  <si>
    <t>4.4.4</t>
  </si>
  <si>
    <t>Accroître les possibilités d'avoir accès et de profiter plus directement des retombées de l'exploitation des ressources […]</t>
  </si>
  <si>
    <t>1.3.6</t>
  </si>
  <si>
    <t>Adopter des plans de développement et stratégies pour le déploiement de la fonction commerciale</t>
  </si>
  <si>
    <t>2.3.7</t>
  </si>
  <si>
    <t>Développer les sentiers en nature et favoriser l'harmonie entre les différents utilisateurs […]</t>
  </si>
  <si>
    <t>3.3.7</t>
  </si>
  <si>
    <t>Se doter des moyens en télécommunications pour toutes les municipalités</t>
  </si>
  <si>
    <t>4.4.5</t>
  </si>
  <si>
    <t>Faire reconnaître la contribution de la ruralité à la prospérité urbaine</t>
  </si>
  <si>
    <t>4.1</t>
  </si>
  <si>
    <t>Respect_des_différences_et_mise_en_commun_des_idées_et_action_concertée</t>
  </si>
  <si>
    <t>1.3.7</t>
  </si>
  <si>
    <t>Encourager les commerçants à rechercher des formules originales de diversification de leurs activités</t>
  </si>
  <si>
    <t>2.3.8</t>
  </si>
  <si>
    <t>Mettre en valeur les plus beaux points de vue sur le territoire tant à partir des sentiers qu'à partir des routes […]</t>
  </si>
  <si>
    <t>4.4.6</t>
  </si>
  <si>
    <t>Faire en sorte que les ressources urbaines […] viennent supporter un processus de revitalisation des campagnes</t>
  </si>
  <si>
    <t>4.2</t>
  </si>
  <si>
    <t>Communication_en_continu</t>
  </si>
  <si>
    <t>1.3.8</t>
  </si>
  <si>
    <t>Examiner la réglementation assujettie à la fonction commerciale […]</t>
  </si>
  <si>
    <t>2.3.9</t>
  </si>
  <si>
    <t>Poursuivre les efforts visant à inscrire des routes touristiques auprès du Ministère et développer une signalisation routière adéquate</t>
  </si>
  <si>
    <t>3.4.1</t>
  </si>
  <si>
    <t>Préserver les forêts, les boisés, les bonnes terres agricoles et la qualité de l'eau</t>
  </si>
  <si>
    <t>4.3</t>
  </si>
  <si>
    <t>Déploiement_des_actions_en_faisant_appel_à_tous_les_partenaires_concernés</t>
  </si>
  <si>
    <t>2.3.10</t>
  </si>
  <si>
    <t>Soutenir les municipalités désireuses de s'inscrire au programme Village-relais</t>
  </si>
  <si>
    <t>3.4.2</t>
  </si>
  <si>
    <t>Adopter des mesures qui assureront la qualité et la pérennité des ressources naturelles […]</t>
  </si>
  <si>
    <t>4.4</t>
  </si>
  <si>
    <t>Renforcement_de_l_autonomie_de_la_MRC</t>
  </si>
  <si>
    <t>1.4.1</t>
  </si>
  <si>
    <t>Mettre en place des infrastructures favorisant la pratique du sport et les activités culturelles</t>
  </si>
  <si>
    <t>2.3.11</t>
  </si>
  <si>
    <t>Encourager les regroupements stratégiques entre les municipalités pour un développement intégré et consolidé de l'offre touristique</t>
  </si>
  <si>
    <t>3.4.3</t>
  </si>
  <si>
    <t>Identifier et délimiter les milieux rares, fragiles, esthétiques ou essentiels au maintien d'espèces fauniques vulnérables ou exceptionnels</t>
  </si>
  <si>
    <t>1.4.2</t>
  </si>
  <si>
    <t>Offrir des équipements en réseaux tels parcs, pistes cyclables, bibliothèques, etc.</t>
  </si>
  <si>
    <t>2.3.12</t>
  </si>
  <si>
    <t xml:space="preserve">Améliorer la structure d'hébergement sous ses diverses formes sur le territoire […] </t>
  </si>
  <si>
    <t>3.4.4</t>
  </si>
  <si>
    <t>Soutenir les recherches dans le domaine de l'environnement et de l'écologie</t>
  </si>
  <si>
    <t>1.4.3</t>
  </si>
  <si>
    <t>Consolider les équipements de loisir et de culture à rayonnement intermunicipal et régional par une offre d'activités complémentaires</t>
  </si>
  <si>
    <t>2.3.13</t>
  </si>
  <si>
    <t>Encourager les pourvoiries à offrir de l'hébergement de qualité selon les nouvelles tendances au Québec […]</t>
  </si>
  <si>
    <t>3.4.5</t>
  </si>
  <si>
    <t>S'assurer de l'harmonisation de la signalisation le long des routes principales et de l'affichage dans les villages</t>
  </si>
  <si>
    <t>1.4.4</t>
  </si>
  <si>
    <t>Soutenir et encourager les organismes culturels et de loisirs du milieu</t>
  </si>
  <si>
    <t>2.3.14</t>
  </si>
  <si>
    <t>Appuyer les gestionnaires de ZECs dans leurs projets de mise en valeur et de développement récréotouristique</t>
  </si>
  <si>
    <t>3.4.6</t>
  </si>
  <si>
    <t>Mettre en valeur les paysages ruraux</t>
  </si>
  <si>
    <t>1.4.5</t>
  </si>
  <si>
    <t>Favoriser les ententes de partenariats entre les municipalités pour offrir des équipements à rayonnement supralocaux</t>
  </si>
  <si>
    <t>2.3.15</t>
  </si>
  <si>
    <t>Mettre en place des structures favorisant les échanges et les liens entre les acteurs touristiques sur le territoire et encourager les partenariats […]</t>
  </si>
  <si>
    <t>1.4.6</t>
  </si>
  <si>
    <t>Favoriser l'essor d'activités culturelles et de loisir à rayonnement régional et provincial […]</t>
  </si>
  <si>
    <t>2.3.16</t>
  </si>
  <si>
    <t>Mettre en valeur les principaux site d'attraits naturels sur le territoire</t>
  </si>
  <si>
    <t>3.5.1</t>
  </si>
  <si>
    <t>Respecter le rythme de renouvellement ou d'épuisement des ressources naturelles</t>
  </si>
  <si>
    <t>1.4.7</t>
  </si>
  <si>
    <t>Encourager la tenue d'événements sportifs ou culturels ayant des incidences touristiques</t>
  </si>
  <si>
    <t>2.3.17</t>
  </si>
  <si>
    <t>Identifier des points de services commerciaux dans les municipalités qui pourraient  également servir de points d'information touristique et […]</t>
  </si>
  <si>
    <t>3.5.2</t>
  </si>
  <si>
    <t>Limiter l'impact des activités humaines sur l'environnement</t>
  </si>
  <si>
    <t>1.4.8</t>
  </si>
  <si>
    <t>Voir à la possibilité d'établir des partenariats pour la mise sur pied de projets d'animation culturelle […]</t>
  </si>
  <si>
    <t>2.3.18</t>
  </si>
  <si>
    <t>Établir des partenariats avec les organismes et associations liés au développement et à la promotion de l'offre touristique</t>
  </si>
  <si>
    <t>3.5.3</t>
  </si>
  <si>
    <t>Générer de nouvelles activités économiques et de nouveaux emplois durables</t>
  </si>
  <si>
    <t>3.5.4</t>
  </si>
  <si>
    <t>Développer une économie respectueuse de l'environnement naturel et humain</t>
  </si>
  <si>
    <t>1.5.1</t>
  </si>
  <si>
    <t>Consolider les partenariats par des échanges continus avec les organismes d'aide aux entreprises</t>
  </si>
  <si>
    <t>2.4.1</t>
  </si>
  <si>
    <t>Assurer l'accessibilité et la mise en valeur des plans d'eau à des fins récréatives, touristiques et de détente dans un esprit de protection de l'environnement</t>
  </si>
  <si>
    <t>3.5.5</t>
  </si>
  <si>
    <t>Être à l'affût des nouvelles formules d'habitation pouvant convenir aux besoins des différentes clientèles sur le territoire</t>
  </si>
  <si>
    <t>1.5.2</t>
  </si>
  <si>
    <t>Instaurer des programmes dans les écoles visant à faire émerger une culture entrepreneuriale</t>
  </si>
  <si>
    <t>2.4.2</t>
  </si>
  <si>
    <t>Adopter des plans de développement de la villégiature en concertation avec les autres utilisateurs du territoire pour les secteurs à haut potentiel</t>
  </si>
  <si>
    <t>3.5.6</t>
  </si>
  <si>
    <t>Assurer aux résidents, aux villégiateurs et aux entreprises des conditions optimales de localisation et d'implantation de l'habitat, des services et de l'activité économique</t>
  </si>
  <si>
    <t>1.5.3</t>
  </si>
  <si>
    <t>Aider les entreprises locales à préparer leur relève</t>
  </si>
  <si>
    <t>2.4.3</t>
  </si>
  <si>
    <t>Promouvoir les espaces disponibles pour la villégiature</t>
  </si>
  <si>
    <t>3.5.7</t>
  </si>
  <si>
    <t>Promouvoir une démarche participative et active en favorisant l'acquisition d'une culture partagée de l'environnement et du développement durable</t>
  </si>
  <si>
    <t>1.5.4</t>
  </si>
  <si>
    <t>Favoriser l'engagement d'entreprises et de main-d'œuvre régionale</t>
  </si>
  <si>
    <t>2.4.4</t>
  </si>
  <si>
    <t>Établir des liens entre les gestionnaires de ZEC et les pourvoiries pour développer une offre intégrée en activités de villégiature</t>
  </si>
  <si>
    <t>3.5.8</t>
  </si>
  <si>
    <t>Assurer des conditions de sécurité des personnes et des biens de même que celles qui touchent la salubrité publique en considérant les normes, les risques ainsi que les pollutions</t>
  </si>
  <si>
    <t>1.5.5</t>
  </si>
  <si>
    <t>Arrimer la formation aux besoins en main-d'œuvre des entreprises</t>
  </si>
  <si>
    <t>2.4.5</t>
  </si>
  <si>
    <t>Évaluer l'efficacité des mesures de contrôle en place visant à préserver paysages, boisés, accessibilité et qualité des plans d'eau</t>
  </si>
  <si>
    <t>1.5.6</t>
  </si>
  <si>
    <t>Encourager l'organisation d'activités visant la création d'emplois et l'entrepreneurship</t>
  </si>
  <si>
    <t>2.4.6</t>
  </si>
  <si>
    <t>Maintenir les sites et corridors présentant un intérêt récréatif ou touristique</t>
  </si>
  <si>
    <t>1.6.1</t>
  </si>
  <si>
    <t>Encourager les initiatives et soutenir les projets des organismes locaux</t>
  </si>
  <si>
    <t>2.5.1</t>
  </si>
  <si>
    <t>Maintenir et élargir la gamme des services publics, semi-privés et privés en éducation et en santé</t>
  </si>
  <si>
    <t>1.6.2</t>
  </si>
  <si>
    <t>Favoriser les regroupements et les synergies entre les organismes du milieu</t>
  </si>
  <si>
    <t>2.5.2</t>
  </si>
  <si>
    <t>Développer des services liés aux industries sur le territoire notamment à l'industrie forestière et agricole</t>
  </si>
  <si>
    <t>1.6.3</t>
  </si>
  <si>
    <t>Encourager la créativité dans la mise en place de projets communautaires</t>
  </si>
  <si>
    <t>2.5.3</t>
  </si>
  <si>
    <t>Développer l'offre en services touristiques</t>
  </si>
  <si>
    <t>1.6.4</t>
  </si>
  <si>
    <t>Consulter et impliquer les organismes locaux dans les projets de développement</t>
  </si>
  <si>
    <t>2.5.4</t>
  </si>
  <si>
    <t>Favoriser des partenariats avec les institutions d'enseignement pour développer des projets étudiants</t>
  </si>
  <si>
    <t>1.6.5</t>
  </si>
  <si>
    <t>Se doter d'une politique culturelle pour l'ensemble de la MRC</t>
  </si>
  <si>
    <t>2.5.5</t>
  </si>
  <si>
    <t xml:space="preserve">Sensibiliser les entreprises à l'importance d'encourager les fournisseurs locaux </t>
  </si>
  <si>
    <t>2.5.6</t>
  </si>
  <si>
    <t>Aider les commerçants à préparer leur relève par l'entremise des organismes d'aide à l'entreprise</t>
  </si>
  <si>
    <t>1.7.1</t>
  </si>
  <si>
    <t>Maintenir et promouvoir les programmes d'aide à la rénovation résidentielle pour les ménages à faible revenu</t>
  </si>
  <si>
    <t>2.5.7</t>
  </si>
  <si>
    <t>Élargir les critères d'admissibilité des fonds d'aide aux entreprises […]</t>
  </si>
  <si>
    <t>1.7.2</t>
  </si>
  <si>
    <t>S'assurer de répondre adéquatement aux besoins en logements abordables</t>
  </si>
  <si>
    <t>2.5.8</t>
  </si>
  <si>
    <t>Encourager l'organisation d'événements commerciaux, sociaux ou communautaires à rayonnement régional et provincial […] dans des créneaux caractéristiques de la MRC</t>
  </si>
  <si>
    <t>1.7.3</t>
  </si>
  <si>
    <t>Offrir des logements en qualité et en quantité suffisante pour les aînés</t>
  </si>
  <si>
    <t>1.7.4</t>
  </si>
  <si>
    <t>Favoriser le recyclage de bâtiments institutionnels pour créer des logements</t>
  </si>
  <si>
    <t>2.6.1</t>
  </si>
  <si>
    <t>Sensibiliser les jeunes dès le primaire par le biais d'activités et de programmes</t>
  </si>
  <si>
    <t>1.7.5</t>
  </si>
  <si>
    <t>Répondre aux différents besoins des clientèles sur le territoire selon une planification harmonisée</t>
  </si>
  <si>
    <t>2.6.2</t>
  </si>
  <si>
    <t>Soutenir et supporter les individus désireux de se partir en affaires par le biais des organismes d'aide en démarrage d'entreprises</t>
  </si>
  <si>
    <t>2.6.3</t>
  </si>
  <si>
    <t>Démystifier le risque souvent associé au travail autonome et à la très petite entreprise</t>
  </si>
  <si>
    <t>1.8.1</t>
  </si>
  <si>
    <t>Créer des occasions d'échanges avec les citoyens</t>
  </si>
  <si>
    <t>2.6.4</t>
  </si>
  <si>
    <t>Faire de l'éducation auprès de l'ensemble de la population sur ce qu'est le travail autonome et l'entrepreneurship</t>
  </si>
  <si>
    <t>1.8.2</t>
  </si>
  <si>
    <t>Sensibiliser les citoyens aux problématiques du milieu</t>
  </si>
  <si>
    <t>2.6.5</t>
  </si>
  <si>
    <t>Organiser des activités qui permettront de promouvoir l'entrepreneurship et qui fourniront des occasions d'échanges […]</t>
  </si>
  <si>
    <t>1.8.3</t>
  </si>
  <si>
    <t>Reconnaître l'implication des bénévoles et soutenir leurs actions</t>
  </si>
  <si>
    <t>2.6.6</t>
  </si>
  <si>
    <t>Voir à la possibilité d'établir des liens pour l'organisation d'activités avec le CEE-UQAC</t>
  </si>
  <si>
    <t>1.8.4</t>
  </si>
  <si>
    <t>Informer, consulter et impliquer les citoyens dans le développement des projets</t>
  </si>
  <si>
    <t>1.8.5</t>
  </si>
  <si>
    <t>Favoriser la prise en charge du développement du milieu par le citoyen</t>
  </si>
  <si>
    <t>2.7.1</t>
  </si>
  <si>
    <t>Promouvoir la qualité de vie en milieu rural</t>
  </si>
  <si>
    <t>1.8.6</t>
  </si>
  <si>
    <t>Encourager les synergies et interrelations entre les divers groupes et comités de citoyens</t>
  </si>
  <si>
    <t>2.7.2</t>
  </si>
  <si>
    <t>Participer à des campagnes de promotion […]</t>
  </si>
  <si>
    <t>1.8.7</t>
  </si>
  <si>
    <t>Établir des liens avec des anciens résidents […] en encourageant la tenue d'activités qui créeront des occasions de retrouvailles</t>
  </si>
  <si>
    <t>2.7.3</t>
  </si>
  <si>
    <t>Se faire les propres agents de promotion en toutes occasions</t>
  </si>
  <si>
    <t>2.7.4</t>
  </si>
  <si>
    <t>Élaborer des stratégies de communication visant à rehausser l'image de la ruralité</t>
  </si>
  <si>
    <t>1.9.1</t>
  </si>
  <si>
    <t>Favoriser l'entraide</t>
  </si>
  <si>
    <t>2.7.5</t>
  </si>
  <si>
    <t>Mettre en évidence les avantages et facilités dont disposent les municipalités pour l'accueil d'entreprises commerciales, de services et d'industries</t>
  </si>
  <si>
    <t>1.9.2</t>
  </si>
  <si>
    <t>Reconnaître l'importance de la famille en instaurant une politique familiale à l'ensemble de la MRC</t>
  </si>
  <si>
    <t>2.7.6</t>
  </si>
  <si>
    <t>Porter une attention particulière aux entrées des municipalités et à l'image de la rue principale des villages</t>
  </si>
  <si>
    <t>1.10.1</t>
  </si>
  <si>
    <t>Renforcer l'attraction des noyaux villageois par des aménagements urbains soignés</t>
  </si>
  <si>
    <t>1.10.2</t>
  </si>
  <si>
    <t>Resserrer le développement le long des axes structurants</t>
  </si>
  <si>
    <t>1.10.3</t>
  </si>
  <si>
    <t>Assurer la rentabilité des équipements et des infrastructures en favorisant la consolidation des espaces construits</t>
  </si>
  <si>
    <t>1.10.4</t>
  </si>
  <si>
    <t>Accroître la densité d'occupation</t>
  </si>
  <si>
    <t>1.10.5</t>
  </si>
  <si>
    <t>Promouvoir les programmes d'aide à la rénovation résidentielle et commerciale</t>
  </si>
  <si>
    <t>1.10.6</t>
  </si>
  <si>
    <t>Adopter des Plans d'intégration et d'implantation architecturale pour les cœurs de villages ou resserrer leurs applications dans les noyaux urbains qui disposent déjà de tels plans</t>
  </si>
  <si>
    <t>1.10.7</t>
  </si>
  <si>
    <t>Protéger et mettre en valeur le caractère historique et patrimonial des bâtiments, sites et monuments d'intérêt</t>
  </si>
  <si>
    <t>1.10.8</t>
  </si>
  <si>
    <t>Collaborer  à la valorisation de l'ensemble du patrimoine historique</t>
  </si>
  <si>
    <t>1.10.9</t>
  </si>
  <si>
    <t>Recourir aux programmes gouvernementaux existants pour réaliser des projets de recyclage ou restation d'éléments du patrimoine religieux</t>
  </si>
  <si>
    <t>1.10.10</t>
  </si>
  <si>
    <t>Mettre en valeur le cadre paysager typique des villages […]</t>
  </si>
  <si>
    <t>1.10.11</t>
  </si>
  <si>
    <t>Investir dans la rénovation et l'embellissement des bâtiments et espaces publics</t>
  </si>
  <si>
    <t>1.10.12</t>
  </si>
  <si>
    <t>Porter une attention particulière à l'affichage, stationnements, éclairage et mobilier urbain sur les rues principales</t>
  </si>
  <si>
    <t>1.10.13</t>
  </si>
  <si>
    <t>Mettre en valeur les éléments les plus caractéristiques du cœur du village […]</t>
  </si>
  <si>
    <t>Numéro du projet</t>
  </si>
  <si>
    <t>Nom du projet</t>
  </si>
  <si>
    <t>Organisme promoteur</t>
  </si>
  <si>
    <t xml:space="preserve">Adresse </t>
  </si>
  <si>
    <t>Municipalité</t>
  </si>
  <si>
    <t>Adresse corresp</t>
  </si>
  <si>
    <t>Mun corresp</t>
  </si>
  <si>
    <t>Code postal corresp</t>
  </si>
  <si>
    <t>Prénom</t>
  </si>
  <si>
    <t>Nom</t>
  </si>
  <si>
    <t>Fonction</t>
  </si>
  <si>
    <t>Prénom - sign</t>
  </si>
  <si>
    <t>Nom - sign</t>
  </si>
  <si>
    <t>Fonction - sign</t>
  </si>
  <si>
    <t>Total des dépenses admissibles</t>
  </si>
  <si>
    <t>Aide demandée PSPS</t>
  </si>
  <si>
    <t>Accordé</t>
  </si>
  <si>
    <t xml:space="preserve">1er versement </t>
  </si>
  <si>
    <t>2e versement prévu</t>
  </si>
  <si>
    <t>Fournisseur</t>
  </si>
  <si>
    <t>Prévision</t>
  </si>
  <si>
    <t>Description des dépenses</t>
  </si>
  <si>
    <t>PARTIE RÉSERVÉE À L'ADMINISTRATION</t>
  </si>
  <si>
    <t>Commentaire</t>
  </si>
  <si>
    <t>DÉCLARATION DES TAXES (OBLIGATOIRE) SELON VOTRE ORGANISME</t>
  </si>
  <si>
    <r>
      <rPr>
        <b/>
        <sz val="28"/>
        <color theme="1"/>
        <rFont val="Avenir Next LT Pro"/>
        <family val="2"/>
      </rPr>
      <t>BUDGET INITIAL</t>
    </r>
    <r>
      <rPr>
        <b/>
        <sz val="22"/>
        <color theme="1"/>
        <rFont val="Avenir Next LT Pro"/>
        <family val="2"/>
      </rPr>
      <t xml:space="preserve">
Politique de soutien aux projets structurants
pour améliorer les milieux de vie</t>
    </r>
  </si>
  <si>
    <t>Estimation du coût sans taxes</t>
  </si>
  <si>
    <t>TOTAL DES DÉPENSES ESTIMÉES</t>
  </si>
  <si>
    <t>Sélectionner</t>
  </si>
  <si>
    <t xml:space="preserve">Taxes applicables </t>
  </si>
  <si>
    <t>Poste de dépenses</t>
  </si>
  <si>
    <t xml:space="preserve"> TVQ
</t>
  </si>
  <si>
    <t xml:space="preserve"> TPS</t>
  </si>
  <si>
    <t xml:space="preserve"> TVQ</t>
  </si>
  <si>
    <t xml:space="preserve">Total admissible </t>
  </si>
  <si>
    <r>
      <t>Montant du retour de taxes</t>
    </r>
    <r>
      <rPr>
        <b/>
        <u/>
        <sz val="16"/>
        <rFont val="Avenir Next LT Pro"/>
        <family val="2"/>
      </rPr>
      <t xml:space="preserve"> gouvernement</t>
    </r>
    <r>
      <rPr>
        <b/>
        <sz val="16"/>
        <rFont val="Avenir Next LT Pro"/>
        <family val="2"/>
      </rPr>
      <t xml:space="preserve"> </t>
    </r>
  </si>
  <si>
    <t>% des revenus estimés</t>
  </si>
  <si>
    <r>
      <t>Taux de retour de taxes</t>
    </r>
    <r>
      <rPr>
        <b/>
        <u/>
        <sz val="16"/>
        <rFont val="Avenir Next LT Pro"/>
        <family val="2"/>
      </rPr>
      <t xml:space="preserve"> gouvernement</t>
    </r>
    <r>
      <rPr>
        <b/>
        <sz val="16"/>
        <rFont val="Avenir Next LT Pro"/>
        <family val="2"/>
      </rPr>
      <t xml:space="preserve">
</t>
    </r>
  </si>
  <si>
    <r>
      <t xml:space="preserve">Montant du retour de taxes </t>
    </r>
    <r>
      <rPr>
        <b/>
        <u/>
        <sz val="16"/>
        <rFont val="Avenir Next LT Pro"/>
        <family val="2"/>
      </rPr>
      <t xml:space="preserve">admissible au projet </t>
    </r>
    <r>
      <rPr>
        <b/>
        <sz val="16"/>
        <rFont val="Avenir Next LT Pro"/>
        <family val="2"/>
      </rPr>
      <t xml:space="preserve">
</t>
    </r>
  </si>
  <si>
    <r>
      <rPr>
        <b/>
        <sz val="16"/>
        <rFont val="Avenir Next LT Pro"/>
        <family val="2"/>
      </rPr>
      <t xml:space="preserve">
Dépenses admissibles selon la Politique de soutien aux projets structurants pour améliorer la qualité de vie : </t>
    </r>
    <r>
      <rPr>
        <sz val="16"/>
        <rFont val="Avenir Next LT Pro"/>
        <family val="2"/>
      </rPr>
      <t xml:space="preserve">
- L'acquisition de technologies, de logiciels, de progiciels, de brevets et toute autre dépense de même nature ainsi que les besoins de fonds de roulement calculés pour la première année d'opération;
- Traitement de salaire des employés, stagiaires et autres employés assimilés au projet, incluant les charges sociales de l'employeur et les avantages sociaux, mais excluant les vacances. Les salaires remboursables doivent être directement imputable au projet;
- Les coûts d'honoraires profesionnels;
- Les dépenses en capital telles que le terrain, la bâtisse, l'équipement, la machinerie, le matériel roulant, les frais d'incorporation et toute autre dépense de même nature;
- Les autres coûts inhérents à l'élaboration et à la réalisation du projet.
</t>
    </r>
    <r>
      <rPr>
        <b/>
        <sz val="16"/>
        <rFont val="Avenir Next LT Pro"/>
        <family val="2"/>
      </rPr>
      <t xml:space="preserve">Dépenses inadmissibles selon la Politique de soutien aux projets structurants pour améliorer la qualité de vie : 
</t>
    </r>
    <r>
      <rPr>
        <sz val="16"/>
        <rFont val="Avenir Next LT Pro"/>
        <family val="2"/>
      </rPr>
      <t xml:space="preserve">
- Dépenses engagées avant le dépôt du projet;
- Dépenses liées à un projet déjà réalisé;
- Infrastructures, services, travaux, études ou opérations courantes normalement financés par les budgets municipaux ou des programmes gouvernementaux (constructions ou rénovations d’édifices administratifs, infrastructures, services et travaux sur les sites d’enfouissement ou de traitement de déchets, liés aux travaux d’aqueduc, d’égouts ou de voirie et services d’incendie et de sécurité);
- Frais d’administration et de coordination de la subvention;
- Frais pour la rédaction de la demande;
- La partie remboursée des taxes;
- Frais de fonctionnement réguliers de l’organisme tels que loyers, salaires et charges sociales courantes de l’organisme, frais de télécommunication et de site Web, ainsi que financement du service de la dette.</t>
    </r>
  </si>
  <si>
    <t>Reçues</t>
  </si>
  <si>
    <t>Noter bien : Le total des revenus et le total des dépenses doivent correspondre au même montant.
La Politique de soutien aux projets structurants (PSPS) ne peut couvrir plus de 90 % du coût de projet. Si le pourcentage des revenus estimés est de plus de 90 % en provenance du PSPS, la personne responsable des aides financières demandera un ajustement au budget. Nous vous invitons à consulter la politique du programme à cet effet.</t>
  </si>
  <si>
    <t>No facture</t>
  </si>
  <si>
    <t>DÉPENSES ESTIMÉES (NUMÉROTER LES FACTURES DANS LA PREMIÈRE COLONNE)</t>
  </si>
  <si>
    <t>Pourcentage</t>
  </si>
  <si>
    <t>Montant final  admissible</t>
  </si>
  <si>
    <r>
      <t>Montant du retour de taxes</t>
    </r>
    <r>
      <rPr>
        <b/>
        <u/>
        <sz val="17"/>
        <rFont val="Avenir Next LT Pro"/>
        <family val="2"/>
      </rPr>
      <t xml:space="preserve"> gouvernement</t>
    </r>
    <r>
      <rPr>
        <b/>
        <sz val="17"/>
        <rFont val="Avenir Next LT Pro"/>
        <family val="2"/>
      </rPr>
      <t xml:space="preserve"> </t>
    </r>
  </si>
  <si>
    <r>
      <t>Taux de retour de taxes</t>
    </r>
    <r>
      <rPr>
        <b/>
        <u/>
        <sz val="17"/>
        <rFont val="Avenir Next LT Pro"/>
        <family val="2"/>
      </rPr>
      <t xml:space="preserve"> gouvernement</t>
    </r>
    <r>
      <rPr>
        <b/>
        <sz val="17"/>
        <rFont val="Avenir Next LT Pro"/>
        <family val="2"/>
      </rPr>
      <t xml:space="preserve">
</t>
    </r>
  </si>
  <si>
    <r>
      <t xml:space="preserve">Montant du retour de taxes </t>
    </r>
    <r>
      <rPr>
        <b/>
        <u/>
        <sz val="17"/>
        <rFont val="Avenir Next LT Pro"/>
        <family val="2"/>
      </rPr>
      <t xml:space="preserve">admissible au projet </t>
    </r>
    <r>
      <rPr>
        <b/>
        <sz val="17"/>
        <rFont val="Avenir Next LT Pro"/>
        <family val="2"/>
      </rPr>
      <t xml:space="preserve">
</t>
    </r>
  </si>
  <si>
    <t>Description exacte des dépenses
(OBLIGATOIRE)</t>
  </si>
  <si>
    <t>Prévision du montant</t>
  </si>
  <si>
    <t xml:space="preserve">Source de revenus / Nom du programme </t>
  </si>
  <si>
    <t>Choisir</t>
  </si>
  <si>
    <t>Aide publique</t>
  </si>
  <si>
    <t>Aide privée</t>
  </si>
  <si>
    <t>Poste de dépenses admissibles</t>
  </si>
  <si>
    <t>Honoraires (contrats)</t>
  </si>
  <si>
    <t>Promotion ou publicité (liée directement au projet)</t>
  </si>
  <si>
    <t>Sélectionner le partenaire (obligatoire)</t>
  </si>
  <si>
    <t xml:space="preserve">DÉPENSES </t>
  </si>
  <si>
    <t xml:space="preserve">Mise de fonds </t>
  </si>
  <si>
    <t>Montant final</t>
  </si>
  <si>
    <t>% des revenus final</t>
  </si>
  <si>
    <t>Total des revenus finaux</t>
  </si>
  <si>
    <t>DÉPENSES FINALE</t>
  </si>
  <si>
    <t>TOTAL DES DÉPENSES FINALES</t>
  </si>
  <si>
    <t xml:space="preserve">Total des revenus estimés </t>
  </si>
  <si>
    <t>REVENUS FINAUX</t>
  </si>
  <si>
    <t xml:space="preserve">DÉPENSES FINALES </t>
  </si>
  <si>
    <t>DÉPENSE ESTIMÉS LORS DE LA DEMANDE</t>
  </si>
  <si>
    <t>Mise de fonds en argent de l'organisme (privé)</t>
  </si>
  <si>
    <t>Subvention provinciale (public)</t>
  </si>
  <si>
    <r>
      <t xml:space="preserve">Mise de fonds en argent de l'organisme </t>
    </r>
    <r>
      <rPr>
        <sz val="11"/>
        <color theme="0"/>
        <rFont val="Avenir Next LT Pro"/>
        <family val="2"/>
      </rPr>
      <t>(privé)</t>
    </r>
  </si>
  <si>
    <r>
      <t xml:space="preserve">Commandite privée </t>
    </r>
    <r>
      <rPr>
        <sz val="11"/>
        <color theme="0"/>
        <rFont val="Avenir Next LT Pro"/>
        <family val="2"/>
      </rPr>
      <t>(privé)</t>
    </r>
  </si>
  <si>
    <r>
      <t xml:space="preserve">Contribution municipale </t>
    </r>
    <r>
      <rPr>
        <sz val="11"/>
        <color theme="0"/>
        <rFont val="Avenir Next LT Pro"/>
        <family val="2"/>
      </rPr>
      <t>(public)</t>
    </r>
  </si>
  <si>
    <r>
      <t xml:space="preserve">Subvention fédérale </t>
    </r>
    <r>
      <rPr>
        <sz val="11"/>
        <color theme="0"/>
        <rFont val="Avenir Next LT Pro"/>
        <family val="2"/>
      </rPr>
      <t>(public)</t>
    </r>
  </si>
  <si>
    <r>
      <t xml:space="preserve">Subvention provinciale </t>
    </r>
    <r>
      <rPr>
        <sz val="11"/>
        <color theme="0"/>
        <rFont val="Avenir Next LT Pro"/>
        <family val="2"/>
      </rPr>
      <t>(public)</t>
    </r>
  </si>
  <si>
    <r>
      <t xml:space="preserve">Revenus d'activités (vente, billetterie, etc.) </t>
    </r>
    <r>
      <rPr>
        <sz val="11"/>
        <color theme="0"/>
        <rFont val="Avenir Next LT Pro"/>
        <family val="2"/>
      </rPr>
      <t>(privé)</t>
    </r>
  </si>
  <si>
    <r>
      <t xml:space="preserve">Prêt privé </t>
    </r>
    <r>
      <rPr>
        <sz val="11"/>
        <color theme="0"/>
        <rFont val="Avenir Next LT Pro"/>
        <family val="2"/>
      </rPr>
      <t>(privé)</t>
    </r>
  </si>
  <si>
    <r>
      <t>Prêt d'un organisme publique</t>
    </r>
    <r>
      <rPr>
        <sz val="11"/>
        <color theme="0"/>
        <rFont val="Avenir Next LT Pro"/>
        <family val="2"/>
      </rPr>
      <t xml:space="preserve"> (public)</t>
    </r>
  </si>
  <si>
    <r>
      <t xml:space="preserve">Prêt d'une institution financière </t>
    </r>
    <r>
      <rPr>
        <sz val="11"/>
        <color theme="0"/>
        <rFont val="Avenir Next LT Pro"/>
        <family val="2"/>
      </rPr>
      <t>(privé)</t>
    </r>
  </si>
  <si>
    <t>Estimation du salaire</t>
  </si>
  <si>
    <t>Nom de l'employé</t>
  </si>
  <si>
    <t>Nb. d'heures travaillées sur le projet</t>
  </si>
  <si>
    <t>Tâches effectuées</t>
  </si>
  <si>
    <t>Taux horaire</t>
  </si>
  <si>
    <t>Total salaire brut</t>
  </si>
  <si>
    <t xml:space="preserve">Montant des charges sociales si applicables </t>
  </si>
  <si>
    <t>Total admissibles</t>
  </si>
  <si>
    <t xml:space="preserve">DÉCLARATION ET JUSTIFICATION DES SALAIRES ET CHARGES SOCIALES </t>
  </si>
  <si>
    <t>Date où période où l'employé a travaillé sur le projet</t>
  </si>
  <si>
    <t>Total</t>
  </si>
  <si>
    <t>Lieu de départ</t>
  </si>
  <si>
    <t>Lieu d'arrivée</t>
  </si>
  <si>
    <t>Description du déplacement</t>
  </si>
  <si>
    <t xml:space="preserve">Nb. de kilomètres aller et retour </t>
  </si>
  <si>
    <t>Kilométrage (taux en vigueur par le Conseil du trésor 0,595 $)</t>
  </si>
  <si>
    <t xml:space="preserve">Montant de la facture ou du kilométrage (retirer les taxes si nécessaire) </t>
  </si>
  <si>
    <t xml:space="preserve">Total </t>
  </si>
  <si>
    <t>DÉCLARATION ET JUSTIFICATION DES SALAIRES ET CHARGES SOCIALES 
Les salaires doivent se retrouver dans le montage financier</t>
  </si>
  <si>
    <t xml:space="preserve">** Mettre votre total dans votre montage financier. </t>
  </si>
  <si>
    <r>
      <rPr>
        <b/>
        <sz val="36"/>
        <color theme="1"/>
        <rFont val="Avenir Next LT Pro"/>
        <family val="2"/>
      </rPr>
      <t>MONTAGE FINANCIER INITIAL</t>
    </r>
    <r>
      <rPr>
        <b/>
        <sz val="24"/>
        <color theme="1"/>
        <rFont val="Avenir Next LT Pro"/>
        <family val="2"/>
      </rPr>
      <t xml:space="preserve">
PROGRAMME DE SOUTIEN AUX INITIATIVES CULTURELLES DU MILIEU DE LA MRC DU FJORD-DU-SAGUENAY</t>
    </r>
  </si>
  <si>
    <t>MONTAGE FINANCIER FINAL
PROGRAMME DE SOUTIEN AUX INITIATIVES CULTURELLES DU MILIEU DE LA MRC DU FJORD-DU-SAGUENAY</t>
  </si>
  <si>
    <t>Montant demandé</t>
  </si>
  <si>
    <t xml:space="preserve">Montant demandé </t>
  </si>
  <si>
    <t xml:space="preserve">Montant octroyé </t>
  </si>
  <si>
    <t>Les cachets d’artistes et d’animateurs;</t>
  </si>
  <si>
    <t>Les salaires directement liés au projet;</t>
  </si>
  <si>
    <t>Les frais de déplacement au Québec liés au projet;</t>
  </si>
  <si>
    <t>Les frais de location d’équipements et d’espaces;</t>
  </si>
  <si>
    <t>Les frais de médiation culturelle et d’animation;</t>
  </si>
  <si>
    <t>Les frais de promotion, de publicité et de communication;</t>
  </si>
  <si>
    <t>Les frais de graphisme et de production de matériel promotionnel;</t>
  </si>
  <si>
    <t>Les frais de matériel destiné à la clientèle ou aux activités du projet;</t>
  </si>
  <si>
    <t>Les frais de matériel consommable nécessaire à la réalisation des activités;</t>
  </si>
  <si>
    <t>Les frais de traduction conformes à la Charte de la langue française;</t>
  </si>
  <si>
    <r>
      <t>Taux de retour de taxes</t>
    </r>
    <r>
      <rPr>
        <b/>
        <u/>
        <sz val="20"/>
        <rFont val="Avenir Next LT Pro"/>
        <family val="2"/>
      </rPr>
      <t xml:space="preserve"> gouvernement</t>
    </r>
  </si>
  <si>
    <r>
      <t>Montant du retour de taxes</t>
    </r>
    <r>
      <rPr>
        <b/>
        <u/>
        <sz val="20"/>
        <rFont val="Avenir Next LT Pro"/>
        <family val="2"/>
      </rPr>
      <t xml:space="preserve"> gouvernement</t>
    </r>
    <r>
      <rPr>
        <b/>
        <sz val="20"/>
        <rFont val="Avenir Next LT Pro"/>
        <family val="2"/>
      </rPr>
      <t xml:space="preserve"> </t>
    </r>
  </si>
  <si>
    <r>
      <t xml:space="preserve">Montant du retour de taxes </t>
    </r>
    <r>
      <rPr>
        <b/>
        <u/>
        <sz val="20"/>
        <rFont val="Avenir Next LT Pro"/>
        <family val="2"/>
      </rPr>
      <t xml:space="preserve">admissible au projet </t>
    </r>
    <r>
      <rPr>
        <b/>
        <sz val="20"/>
        <rFont val="Avenir Next LT Pro"/>
        <family val="2"/>
      </rPr>
      <t xml:space="preserve">
</t>
    </r>
  </si>
  <si>
    <r>
      <t>SALAIRE (Si applicable)
(</t>
    </r>
    <r>
      <rPr>
        <b/>
        <u val="singleAccounting"/>
        <sz val="20"/>
        <rFont val="Avenir Next LT Pro"/>
        <family val="2"/>
      </rPr>
      <t>COMPLÉTER L'ONGLET SALAIRE</t>
    </r>
    <r>
      <rPr>
        <b/>
        <sz val="20"/>
        <rFont val="Avenir Next LT Pro"/>
        <family val="2"/>
      </rPr>
      <t>)</t>
    </r>
  </si>
  <si>
    <r>
      <t xml:space="preserve">Montant du retour de taxes </t>
    </r>
    <r>
      <rPr>
        <b/>
        <u/>
        <sz val="20"/>
        <rFont val="Avenir Next LT Pro"/>
        <family val="2"/>
      </rPr>
      <t xml:space="preserve">admissible au projet </t>
    </r>
  </si>
  <si>
    <t xml:space="preserve">MONTAGE FINANCIER FINAL
Justification des salaires
</t>
  </si>
  <si>
    <t>MONTAGE FINANCIER FINAL
Justification des déplacements (essence et kilométrage)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</si>
</sst>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_);[Red]\(#,##0.00\ &quot;$&quot;\)"/>
    <numFmt numFmtId="44" formatCode="_ * #,##0.00_)\ &quot;$&quot;_ ;_ * \(#,##0.00\)\ &quot;$&quot;_ ;_ * &quot;-&quot;??_)\ &quot;$&quot;_ ;_ @_ "/>
  </numFmts>
  <fonts count="65" x14ac:knownFonts="1">
    <font>
      <sz val="11"/>
      <color theme="1"/>
      <name val="Calibri"/>
      <family val="2"/>
      <scheme val="minor"/>
    </font>
    <font>
      <u/>
      <sz val="11"/>
      <color theme="10"/>
      <name val="Calibri"/>
      <family val="2"/>
      <scheme val="minor"/>
    </font>
    <font>
      <sz val="11"/>
      <color theme="1"/>
      <name val="Calibri"/>
      <family val="2"/>
      <scheme val="minor"/>
    </font>
    <font>
      <b/>
      <sz val="11"/>
      <color theme="1"/>
      <name val="Calibri"/>
      <family val="2"/>
      <scheme val="minor"/>
    </font>
    <font>
      <sz val="11"/>
      <name val="Calibri"/>
      <family val="2"/>
      <scheme val="minor"/>
    </font>
    <font>
      <sz val="11"/>
      <name val="Calibri"/>
      <family val="2"/>
    </font>
    <font>
      <sz val="11"/>
      <color theme="1"/>
      <name val="Avenir Next LT Pro"/>
      <family val="2"/>
    </font>
    <font>
      <b/>
      <sz val="16"/>
      <color theme="0"/>
      <name val="Avenir Next LT Pro"/>
      <family val="2"/>
    </font>
    <font>
      <b/>
      <sz val="12"/>
      <name val="Avenir Next LT Pro"/>
      <family val="2"/>
    </font>
    <font>
      <b/>
      <sz val="11"/>
      <name val="Avenir Next LT Pro"/>
      <family val="2"/>
    </font>
    <font>
      <b/>
      <sz val="12"/>
      <color theme="1"/>
      <name val="Avenir Next LT Pro"/>
      <family val="2"/>
    </font>
    <font>
      <sz val="12"/>
      <color theme="1"/>
      <name val="Avenir Next LT Pro"/>
      <family val="2"/>
    </font>
    <font>
      <b/>
      <sz val="11"/>
      <color theme="1"/>
      <name val="Avenir Next LT Pro"/>
      <family val="2"/>
    </font>
    <font>
      <b/>
      <sz val="16"/>
      <name val="Avenir Next LT Pro"/>
      <family val="2"/>
    </font>
    <font>
      <sz val="10"/>
      <color theme="1"/>
      <name val="Avenir Next LT Pro"/>
      <family val="2"/>
    </font>
    <font>
      <b/>
      <sz val="22"/>
      <color theme="1"/>
      <name val="Avenir Next LT Pro"/>
      <family val="2"/>
    </font>
    <font>
      <b/>
      <sz val="20"/>
      <color theme="1"/>
      <name val="Avenir Next LT Pro"/>
      <family val="2"/>
    </font>
    <font>
      <b/>
      <sz val="14"/>
      <color theme="0"/>
      <name val="Avenir Next LT Pro"/>
      <family val="2"/>
    </font>
    <font>
      <b/>
      <sz val="14"/>
      <color theme="1"/>
      <name val="Avenir Next LT Pro"/>
      <family val="2"/>
    </font>
    <font>
      <sz val="11"/>
      <color indexed="8"/>
      <name val="Avenir Next LT Pro"/>
      <family val="2"/>
    </font>
    <font>
      <i/>
      <sz val="8"/>
      <color theme="1"/>
      <name val="Avenir Next LT Pro"/>
      <family val="2"/>
    </font>
    <font>
      <i/>
      <sz val="9"/>
      <name val="Avenir Next LT Pro"/>
      <family val="2"/>
    </font>
    <font>
      <sz val="11"/>
      <name val="Avenir Next LT Pro"/>
      <family val="2"/>
    </font>
    <font>
      <b/>
      <sz val="16"/>
      <color theme="1"/>
      <name val="Avenir Next LT Pro"/>
      <family val="2"/>
    </font>
    <font>
      <b/>
      <sz val="14"/>
      <name val="Avenir Next LT Pro"/>
      <family val="2"/>
    </font>
    <font>
      <i/>
      <sz val="9"/>
      <color theme="1"/>
      <name val="Avenir Next LT Pro"/>
      <family val="2"/>
    </font>
    <font>
      <b/>
      <i/>
      <sz val="9"/>
      <color theme="1"/>
      <name val="Avenir Next LT Pro"/>
      <family val="2"/>
    </font>
    <font>
      <i/>
      <sz val="11"/>
      <color theme="1"/>
      <name val="Avenir Next LT Pro"/>
      <family val="2"/>
    </font>
    <font>
      <b/>
      <u/>
      <sz val="14"/>
      <color theme="0"/>
      <name val="Avenir Next LT Pro"/>
      <family val="2"/>
    </font>
    <font>
      <b/>
      <u/>
      <sz val="16"/>
      <color theme="0"/>
      <name val="Avenir Next LT Pro"/>
      <family val="2"/>
    </font>
    <font>
      <b/>
      <i/>
      <sz val="16"/>
      <color theme="1"/>
      <name val="Avenir Next LT Pro"/>
      <family val="2"/>
    </font>
    <font>
      <b/>
      <sz val="12"/>
      <color theme="0"/>
      <name val="Avenir Next LT Pro"/>
      <family val="2"/>
    </font>
    <font>
      <u/>
      <sz val="12"/>
      <name val="Avenir Next LT Pro"/>
      <family val="2"/>
    </font>
    <font>
      <sz val="9"/>
      <color theme="1"/>
      <name val="Avenir Next LT Pro"/>
      <family val="2"/>
    </font>
    <font>
      <b/>
      <i/>
      <sz val="12"/>
      <color theme="1"/>
      <name val="Avenir Next LT Pro"/>
      <family val="2"/>
    </font>
    <font>
      <b/>
      <sz val="18"/>
      <color theme="0"/>
      <name val="Avenir Next LT Pro"/>
      <family val="2"/>
    </font>
    <font>
      <b/>
      <i/>
      <sz val="18"/>
      <color theme="0"/>
      <name val="Avenir Next LT Pro"/>
      <family val="2"/>
    </font>
    <font>
      <b/>
      <i/>
      <sz val="12"/>
      <name val="Avenir Next LT Pro"/>
      <family val="2"/>
    </font>
    <font>
      <sz val="12"/>
      <name val="Avenir Next LT Pro"/>
      <family val="2"/>
    </font>
    <font>
      <b/>
      <i/>
      <sz val="14"/>
      <name val="Avenir Next LT Pro"/>
      <family val="2"/>
    </font>
    <font>
      <b/>
      <sz val="28"/>
      <color theme="1"/>
      <name val="Avenir Next LT Pro"/>
      <family val="2"/>
    </font>
    <font>
      <sz val="14"/>
      <name val="Avenir Next LT Pro"/>
      <family val="2"/>
    </font>
    <font>
      <sz val="14"/>
      <color theme="1"/>
      <name val="Avenir Next LT Pro"/>
      <family val="2"/>
    </font>
    <font>
      <sz val="16"/>
      <name val="Avenir Next LT Pro"/>
      <family val="2"/>
    </font>
    <font>
      <b/>
      <u/>
      <sz val="16"/>
      <name val="Avenir Next LT Pro"/>
      <family val="2"/>
    </font>
    <font>
      <b/>
      <sz val="18"/>
      <name val="Avenir Next LT Pro"/>
      <family val="2"/>
    </font>
    <font>
      <b/>
      <sz val="17"/>
      <name val="Avenir Next LT Pro"/>
      <family val="2"/>
    </font>
    <font>
      <b/>
      <u/>
      <sz val="17"/>
      <name val="Avenir Next LT Pro"/>
      <family val="2"/>
    </font>
    <font>
      <b/>
      <sz val="24"/>
      <color theme="1"/>
      <name val="Avenir Next LT Pro"/>
      <family val="2"/>
    </font>
    <font>
      <b/>
      <sz val="36"/>
      <color theme="1"/>
      <name val="Avenir Next LT Pro"/>
      <family val="2"/>
    </font>
    <font>
      <b/>
      <sz val="36"/>
      <color theme="0"/>
      <name val="Avenir Next LT Pro"/>
      <family val="2"/>
    </font>
    <font>
      <b/>
      <sz val="26"/>
      <name val="Avenir Next LT Pro"/>
      <family val="2"/>
    </font>
    <font>
      <sz val="11"/>
      <color theme="0"/>
      <name val="Avenir Next LT Pro"/>
      <family val="2"/>
    </font>
    <font>
      <sz val="16"/>
      <color theme="0"/>
      <name val="Avenir Next LT Pro"/>
      <family val="2"/>
    </font>
    <font>
      <b/>
      <sz val="18"/>
      <color theme="1"/>
      <name val="Avenir Next LT Pro"/>
      <family val="2"/>
    </font>
    <font>
      <b/>
      <sz val="26"/>
      <color theme="1"/>
      <name val="Avenir Next LT Pro"/>
      <family val="2"/>
    </font>
    <font>
      <b/>
      <sz val="36"/>
      <name val="Avenir Next LT Pro"/>
      <family val="2"/>
    </font>
    <font>
      <b/>
      <i/>
      <sz val="11"/>
      <color theme="1"/>
      <name val="Avenir Next LT Pro"/>
      <family val="2"/>
    </font>
    <font>
      <b/>
      <sz val="20"/>
      <name val="Avenir Next LT Pro"/>
      <family val="2"/>
    </font>
    <font>
      <sz val="20"/>
      <name val="Avenir Next LT Pro"/>
      <family val="2"/>
    </font>
    <font>
      <sz val="20"/>
      <color theme="1"/>
      <name val="Avenir Next LT Pro"/>
      <family val="2"/>
    </font>
    <font>
      <b/>
      <sz val="20"/>
      <color theme="0"/>
      <name val="Avenir Next LT Pro"/>
      <family val="2"/>
    </font>
    <font>
      <b/>
      <i/>
      <sz val="20"/>
      <name val="Avenir Next LT Pro"/>
      <family val="2"/>
    </font>
    <font>
      <b/>
      <u/>
      <sz val="20"/>
      <name val="Avenir Next LT Pro"/>
      <family val="2"/>
    </font>
    <font>
      <b/>
      <u val="singleAccounting"/>
      <sz val="20"/>
      <name val="Avenir Next LT Pro"/>
      <family val="2"/>
    </font>
  </fonts>
  <fills count="14">
    <fill>
      <patternFill patternType="none"/>
    </fill>
    <fill>
      <patternFill patternType="gray125"/>
    </fill>
    <fill>
      <patternFill patternType="solid">
        <fgColor theme="5" tint="-0.249977111117893"/>
        <bgColor indexed="64"/>
      </patternFill>
    </fill>
    <fill>
      <patternFill patternType="solid">
        <fgColor theme="0" tint="-4.9989318521683403E-2"/>
        <bgColor indexed="64"/>
      </patternFill>
    </fill>
    <fill>
      <patternFill patternType="solid">
        <fgColor theme="2"/>
        <bgColor indexed="64"/>
      </patternFill>
    </fill>
    <fill>
      <patternFill patternType="solid">
        <fgColor theme="8" tint="0.79998168889431442"/>
        <bgColor indexed="64"/>
      </patternFill>
    </fill>
    <fill>
      <patternFill patternType="solid">
        <fgColor theme="1"/>
        <bgColor indexed="64"/>
      </patternFill>
    </fill>
    <fill>
      <patternFill patternType="solid">
        <fgColor theme="1" tint="0.249977111117893"/>
        <bgColor indexed="64"/>
      </patternFill>
    </fill>
    <fill>
      <patternFill patternType="solid">
        <fgColor theme="0" tint="-0.249977111117893"/>
        <bgColor indexed="64"/>
      </patternFill>
    </fill>
    <fill>
      <patternFill patternType="solid">
        <fgColor theme="1" tint="0.34998626667073579"/>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0.14999847407452621"/>
        <bgColor indexed="64"/>
      </patternFill>
    </fill>
  </fills>
  <borders count="5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s>
  <cellStyleXfs count="4">
    <xf numFmtId="0" fontId="0" fillId="0" borderId="0"/>
    <xf numFmtId="0" fontId="1" fillId="0" borderId="0" applyNumberForma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442">
    <xf numFmtId="0" fontId="0" fillId="0" borderId="0" xfId="0"/>
    <xf numFmtId="0" fontId="4" fillId="0" borderId="0" xfId="0" applyFont="1"/>
    <xf numFmtId="0" fontId="0" fillId="0" borderId="0" xfId="0" applyAlignment="1">
      <alignment wrapText="1"/>
    </xf>
    <xf numFmtId="44" fontId="0" fillId="0" borderId="0" xfId="0" applyNumberFormat="1"/>
    <xf numFmtId="44" fontId="0" fillId="0" borderId="0" xfId="2" applyFont="1"/>
    <xf numFmtId="0" fontId="3" fillId="0" borderId="0" xfId="0" applyFont="1"/>
    <xf numFmtId="0" fontId="5" fillId="0" borderId="0" xfId="0" applyFont="1"/>
    <xf numFmtId="44" fontId="5" fillId="0" borderId="0" xfId="0" applyNumberFormat="1" applyFont="1" applyAlignment="1">
      <alignment horizontal="left" vertical="center"/>
    </xf>
    <xf numFmtId="0" fontId="4" fillId="4" borderId="0" xfId="0" applyFont="1" applyFill="1" applyAlignment="1">
      <alignment wrapText="1"/>
    </xf>
    <xf numFmtId="0" fontId="4" fillId="4" borderId="0" xfId="0" applyFont="1" applyFill="1"/>
    <xf numFmtId="0" fontId="4" fillId="5" borderId="0" xfId="0" applyFont="1" applyFill="1" applyAlignment="1">
      <alignment wrapText="1"/>
    </xf>
    <xf numFmtId="0" fontId="4" fillId="5" borderId="0" xfId="0" applyFont="1" applyFill="1"/>
    <xf numFmtId="0" fontId="4" fillId="0" borderId="0" xfId="0" applyFont="1" applyAlignment="1">
      <alignment wrapText="1"/>
    </xf>
    <xf numFmtId="8" fontId="0" fillId="0" borderId="0" xfId="0" applyNumberFormat="1"/>
    <xf numFmtId="0" fontId="0" fillId="0" borderId="0" xfId="0" pivotButton="1"/>
    <xf numFmtId="0" fontId="0" fillId="0" borderId="0" xfId="0" applyAlignment="1">
      <alignment horizontal="left"/>
    </xf>
    <xf numFmtId="0" fontId="6" fillId="0" borderId="0" xfId="0" applyFont="1" applyAlignment="1">
      <alignment horizontal="center"/>
    </xf>
    <xf numFmtId="0" fontId="6" fillId="0" borderId="24" xfId="0" applyFont="1" applyBorder="1" applyAlignment="1">
      <alignment horizontal="center"/>
    </xf>
    <xf numFmtId="0" fontId="6" fillId="0" borderId="0" xfId="0" applyFont="1"/>
    <xf numFmtId="0" fontId="16" fillId="0" borderId="0" xfId="0" applyFont="1"/>
    <xf numFmtId="0" fontId="16" fillId="0" borderId="0" xfId="0" applyFont="1" applyAlignment="1">
      <alignment horizontal="center"/>
    </xf>
    <xf numFmtId="0" fontId="7" fillId="0" borderId="17" xfId="0" applyFont="1" applyBorder="1" applyAlignment="1">
      <alignment horizontal="center" vertical="center"/>
    </xf>
    <xf numFmtId="0" fontId="7" fillId="0" borderId="0" xfId="0" applyFont="1" applyAlignment="1">
      <alignment horizontal="center" vertical="center"/>
    </xf>
    <xf numFmtId="0" fontId="7" fillId="0" borderId="24" xfId="0" applyFont="1" applyBorder="1" applyAlignment="1">
      <alignment horizontal="center" vertical="center"/>
    </xf>
    <xf numFmtId="0" fontId="18" fillId="0" borderId="0" xfId="0" applyFont="1" applyAlignment="1">
      <alignment horizontal="right"/>
    </xf>
    <xf numFmtId="0" fontId="9" fillId="0" borderId="0" xfId="0" applyFont="1" applyAlignment="1">
      <alignment horizontal="left" vertical="center"/>
    </xf>
    <xf numFmtId="0" fontId="13" fillId="0" borderId="0" xfId="0" applyFont="1" applyAlignment="1">
      <alignment horizontal="right"/>
    </xf>
    <xf numFmtId="0" fontId="6" fillId="0" borderId="17" xfId="0" applyFont="1" applyBorder="1"/>
    <xf numFmtId="0" fontId="19" fillId="0" borderId="0" xfId="0" applyFont="1"/>
    <xf numFmtId="0" fontId="6" fillId="0" borderId="24" xfId="0" applyFont="1" applyBorder="1"/>
    <xf numFmtId="0" fontId="6" fillId="0" borderId="0" xfId="0" applyFont="1" applyAlignment="1">
      <alignment horizontal="right"/>
    </xf>
    <xf numFmtId="0" fontId="20" fillId="0" borderId="0" xfId="0" applyFont="1"/>
    <xf numFmtId="0" fontId="20" fillId="0" borderId="0" xfId="0" applyFont="1" applyAlignment="1">
      <alignment horizontal="left"/>
    </xf>
    <xf numFmtId="0" fontId="6" fillId="0" borderId="17" xfId="0" applyFont="1" applyBorder="1" applyAlignment="1">
      <alignment horizontal="right"/>
    </xf>
    <xf numFmtId="0" fontId="18" fillId="0" borderId="0" xfId="0" applyFont="1" applyAlignment="1">
      <alignment vertical="center"/>
    </xf>
    <xf numFmtId="0" fontId="10" fillId="0" borderId="0" xfId="0" applyFont="1"/>
    <xf numFmtId="0" fontId="21" fillId="0" borderId="0" xfId="0" applyFont="1" applyAlignment="1">
      <alignment vertical="top" wrapText="1"/>
    </xf>
    <xf numFmtId="0" fontId="21" fillId="0" borderId="17" xfId="0" applyFont="1" applyBorder="1" applyAlignment="1">
      <alignment vertical="top" wrapText="1"/>
    </xf>
    <xf numFmtId="0" fontId="25" fillId="0" borderId="17" xfId="0" applyFont="1" applyBorder="1" applyAlignment="1">
      <alignment horizontal="right" vertical="top" wrapText="1"/>
    </xf>
    <xf numFmtId="0" fontId="25" fillId="0" borderId="0" xfId="0" applyFont="1" applyAlignment="1">
      <alignment horizontal="right" vertical="top" wrapText="1"/>
    </xf>
    <xf numFmtId="0" fontId="6" fillId="0" borderId="0" xfId="0" applyFont="1" applyAlignment="1">
      <alignment horizontal="center" wrapText="1"/>
    </xf>
    <xf numFmtId="0" fontId="18" fillId="0" borderId="17" xfId="0" applyFont="1" applyBorder="1"/>
    <xf numFmtId="44" fontId="6" fillId="0" borderId="0" xfId="2" applyFont="1" applyFill="1" applyBorder="1" applyProtection="1"/>
    <xf numFmtId="0" fontId="27" fillId="0" borderId="0" xfId="0" applyFont="1"/>
    <xf numFmtId="0" fontId="7" fillId="0" borderId="17" xfId="0" applyFont="1" applyBorder="1" applyAlignment="1">
      <alignment horizontal="left" vertical="center"/>
    </xf>
    <xf numFmtId="0" fontId="7" fillId="0" borderId="0" xfId="0" applyFont="1" applyAlignment="1">
      <alignment horizontal="left" vertical="center"/>
    </xf>
    <xf numFmtId="0" fontId="29" fillId="0" borderId="0" xfId="1" applyFont="1" applyFill="1" applyBorder="1" applyAlignment="1" applyProtection="1">
      <alignment horizontal="center" vertical="center"/>
    </xf>
    <xf numFmtId="0" fontId="29" fillId="0" borderId="24" xfId="1" applyFont="1" applyFill="1" applyBorder="1" applyAlignment="1" applyProtection="1">
      <alignment horizontal="center" vertical="center"/>
    </xf>
    <xf numFmtId="0" fontId="30" fillId="0" borderId="0" xfId="0" applyFont="1"/>
    <xf numFmtId="44" fontId="23" fillId="0" borderId="0" xfId="2" applyFont="1" applyFill="1" applyBorder="1" applyProtection="1"/>
    <xf numFmtId="0" fontId="6" fillId="0" borderId="27" xfId="0" applyFont="1" applyBorder="1"/>
    <xf numFmtId="0" fontId="6" fillId="0" borderId="12" xfId="0" applyFont="1" applyBorder="1"/>
    <xf numFmtId="0" fontId="6" fillId="0" borderId="28" xfId="0" applyFont="1" applyBorder="1"/>
    <xf numFmtId="0" fontId="7" fillId="2" borderId="31" xfId="0" applyFont="1" applyFill="1" applyBorder="1" applyAlignment="1">
      <alignment horizontal="left" vertical="center"/>
    </xf>
    <xf numFmtId="0" fontId="7" fillId="2" borderId="13" xfId="0" applyFont="1" applyFill="1" applyBorder="1" applyAlignment="1">
      <alignment horizontal="left" vertical="center"/>
    </xf>
    <xf numFmtId="0" fontId="20" fillId="0" borderId="5" xfId="0" applyFont="1" applyBorder="1" applyAlignment="1" applyProtection="1">
      <alignment horizontal="left"/>
      <protection locked="0"/>
    </xf>
    <xf numFmtId="0" fontId="6" fillId="0" borderId="6" xfId="0" applyFont="1" applyBorder="1" applyAlignment="1" applyProtection="1">
      <alignment horizontal="center"/>
      <protection locked="0"/>
    </xf>
    <xf numFmtId="0" fontId="6" fillId="0" borderId="6" xfId="0" applyFont="1" applyBorder="1" applyProtection="1">
      <protection locked="0"/>
    </xf>
    <xf numFmtId="0" fontId="6" fillId="0" borderId="18" xfId="0" applyFont="1" applyBorder="1" applyProtection="1">
      <protection locked="0"/>
    </xf>
    <xf numFmtId="0" fontId="20" fillId="0" borderId="6" xfId="0" applyFont="1" applyBorder="1" applyProtection="1">
      <protection locked="0"/>
    </xf>
    <xf numFmtId="0" fontId="15" fillId="0" borderId="0" xfId="0" applyFont="1"/>
    <xf numFmtId="0" fontId="7" fillId="0" borderId="0" xfId="0" applyFont="1" applyAlignment="1">
      <alignment vertical="center"/>
    </xf>
    <xf numFmtId="0" fontId="20" fillId="0" borderId="6" xfId="0" applyFont="1" applyBorder="1"/>
    <xf numFmtId="0" fontId="12" fillId="0" borderId="0" xfId="0" applyFont="1" applyAlignment="1">
      <alignment wrapText="1"/>
    </xf>
    <xf numFmtId="0" fontId="12" fillId="0" borderId="24" xfId="0" applyFont="1" applyBorder="1" applyAlignment="1">
      <alignment wrapText="1"/>
    </xf>
    <xf numFmtId="0" fontId="24" fillId="0" borderId="0" xfId="0" applyFont="1" applyAlignment="1">
      <alignment horizontal="right" vertical="top"/>
    </xf>
    <xf numFmtId="0" fontId="21" fillId="0" borderId="0" xfId="0" applyFont="1" applyAlignment="1">
      <alignment horizontal="left" vertical="top" wrapText="1"/>
    </xf>
    <xf numFmtId="0" fontId="21" fillId="0" borderId="17" xfId="0" applyFont="1" applyBorder="1" applyAlignment="1">
      <alignment horizontal="left" vertical="top" wrapText="1"/>
    </xf>
    <xf numFmtId="0" fontId="23" fillId="0" borderId="11" xfId="0" applyFont="1" applyBorder="1"/>
    <xf numFmtId="0" fontId="21" fillId="0" borderId="11" xfId="0" applyFont="1" applyBorder="1" applyAlignment="1">
      <alignment vertical="top" wrapText="1"/>
    </xf>
    <xf numFmtId="0" fontId="32" fillId="0" borderId="0" xfId="1" applyFont="1" applyFill="1" applyBorder="1" applyAlignment="1" applyProtection="1"/>
    <xf numFmtId="0" fontId="6" fillId="3" borderId="20" xfId="0" applyFont="1" applyFill="1" applyBorder="1"/>
    <xf numFmtId="0" fontId="6" fillId="3" borderId="2" xfId="0" applyFont="1" applyFill="1" applyBorder="1"/>
    <xf numFmtId="0" fontId="11" fillId="3" borderId="2" xfId="0" applyFont="1" applyFill="1" applyBorder="1" applyAlignment="1">
      <alignment vertical="center"/>
    </xf>
    <xf numFmtId="0" fontId="6" fillId="3" borderId="19" xfId="0" applyFont="1" applyFill="1" applyBorder="1"/>
    <xf numFmtId="0" fontId="6" fillId="3" borderId="34" xfId="0" applyFont="1" applyFill="1" applyBorder="1"/>
    <xf numFmtId="0" fontId="6" fillId="3" borderId="6" xfId="0" applyFont="1" applyFill="1" applyBorder="1"/>
    <xf numFmtId="0" fontId="6" fillId="3" borderId="18" xfId="0" applyFont="1" applyFill="1" applyBorder="1"/>
    <xf numFmtId="0" fontId="6" fillId="3" borderId="15" xfId="0" applyFont="1" applyFill="1" applyBorder="1"/>
    <xf numFmtId="0" fontId="6" fillId="3" borderId="26" xfId="0" applyFont="1" applyFill="1" applyBorder="1"/>
    <xf numFmtId="0" fontId="6" fillId="3" borderId="21" xfId="0" applyFont="1" applyFill="1" applyBorder="1"/>
    <xf numFmtId="0" fontId="6" fillId="3" borderId="22" xfId="0" applyFont="1" applyFill="1" applyBorder="1"/>
    <xf numFmtId="0" fontId="6" fillId="3" borderId="23" xfId="0" applyFont="1" applyFill="1" applyBorder="1"/>
    <xf numFmtId="44" fontId="6" fillId="0" borderId="0" xfId="2" applyFont="1" applyFill="1" applyBorder="1" applyAlignment="1" applyProtection="1">
      <alignment horizontal="center"/>
    </xf>
    <xf numFmtId="44" fontId="6" fillId="0" borderId="0" xfId="2" applyFont="1" applyFill="1" applyBorder="1" applyAlignment="1" applyProtection="1"/>
    <xf numFmtId="0" fontId="6" fillId="0" borderId="12" xfId="0" applyFont="1" applyBorder="1" applyAlignment="1">
      <alignment horizontal="right"/>
    </xf>
    <xf numFmtId="0" fontId="20" fillId="0" borderId="12" xfId="0" applyFont="1" applyBorder="1" applyAlignment="1">
      <alignment horizontal="left"/>
    </xf>
    <xf numFmtId="0" fontId="6" fillId="0" borderId="12" xfId="0" applyFont="1" applyBorder="1" applyAlignment="1">
      <alignment horizontal="center"/>
    </xf>
    <xf numFmtId="0" fontId="20" fillId="0" borderId="12" xfId="0" applyFont="1" applyBorder="1"/>
    <xf numFmtId="0" fontId="6" fillId="0" borderId="1"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6" fillId="0" borderId="2" xfId="0" applyFont="1" applyBorder="1" applyAlignment="1" applyProtection="1">
      <alignment horizontal="center"/>
      <protection locked="0"/>
    </xf>
    <xf numFmtId="0" fontId="21" fillId="0" borderId="27" xfId="0" applyFont="1" applyBorder="1" applyAlignment="1">
      <alignment horizontal="right" vertical="top" wrapText="1"/>
    </xf>
    <xf numFmtId="0" fontId="21" fillId="0" borderId="12" xfId="0" applyFont="1" applyBorder="1" applyAlignment="1">
      <alignment horizontal="right" vertical="top" wrapText="1"/>
    </xf>
    <xf numFmtId="0" fontId="21" fillId="0" borderId="12" xfId="0" applyFont="1" applyBorder="1" applyAlignment="1">
      <alignment vertical="top" wrapText="1"/>
    </xf>
    <xf numFmtId="0" fontId="6" fillId="0" borderId="12" xfId="0" applyFont="1" applyBorder="1" applyAlignment="1">
      <alignment horizontal="left" vertical="top" wrapText="1"/>
    </xf>
    <xf numFmtId="0" fontId="6" fillId="0" borderId="28" xfId="0" applyFont="1" applyBorder="1" applyAlignment="1">
      <alignment horizontal="left" vertical="top" wrapText="1"/>
    </xf>
    <xf numFmtId="0" fontId="6" fillId="0" borderId="0" xfId="2" applyNumberFormat="1" applyFont="1" applyFill="1" applyBorder="1" applyAlignment="1" applyProtection="1">
      <alignment horizontal="center"/>
    </xf>
    <xf numFmtId="0" fontId="22" fillId="0" borderId="0" xfId="0" applyFont="1"/>
    <xf numFmtId="0" fontId="22" fillId="0" borderId="0" xfId="0" applyFont="1" applyAlignment="1">
      <alignment horizontal="center"/>
    </xf>
    <xf numFmtId="0" fontId="33" fillId="0" borderId="0" xfId="0" applyFont="1"/>
    <xf numFmtId="44" fontId="6" fillId="0" borderId="0" xfId="0" applyNumberFormat="1" applyFont="1"/>
    <xf numFmtId="0" fontId="6" fillId="0" borderId="0" xfId="0" applyFont="1" applyAlignment="1">
      <alignment wrapText="1"/>
    </xf>
    <xf numFmtId="14" fontId="6" fillId="0" borderId="0" xfId="0" applyNumberFormat="1" applyFont="1"/>
    <xf numFmtId="0" fontId="38" fillId="0" borderId="0" xfId="0" applyFont="1"/>
    <xf numFmtId="0" fontId="37" fillId="0" borderId="0" xfId="0" applyFont="1"/>
    <xf numFmtId="0" fontId="14" fillId="0" borderId="0" xfId="0" applyFont="1" applyAlignment="1">
      <alignment horizontal="center"/>
    </xf>
    <xf numFmtId="0" fontId="12" fillId="0" borderId="0" xfId="0" applyFont="1" applyAlignment="1">
      <alignment horizontal="center"/>
    </xf>
    <xf numFmtId="0" fontId="36" fillId="0" borderId="0" xfId="0" applyFont="1" applyAlignment="1">
      <alignment horizontal="center" vertical="center" wrapText="1"/>
    </xf>
    <xf numFmtId="0" fontId="34" fillId="0" borderId="0" xfId="0" applyFont="1" applyAlignment="1">
      <alignment vertical="center" wrapText="1"/>
    </xf>
    <xf numFmtId="0" fontId="8" fillId="5" borderId="44" xfId="0" applyFont="1" applyFill="1" applyBorder="1" applyAlignment="1">
      <alignment wrapText="1"/>
    </xf>
    <xf numFmtId="44" fontId="8" fillId="5" borderId="45" xfId="0" applyNumberFormat="1" applyFont="1" applyFill="1" applyBorder="1" applyAlignment="1">
      <alignment horizontal="center" vertical="center"/>
    </xf>
    <xf numFmtId="0" fontId="12" fillId="0" borderId="0" xfId="0" applyFont="1" applyAlignment="1">
      <alignment horizontal="left"/>
    </xf>
    <xf numFmtId="0" fontId="39" fillId="0" borderId="0" xfId="0" applyFont="1" applyAlignment="1">
      <alignment vertical="top"/>
    </xf>
    <xf numFmtId="0" fontId="6" fillId="0" borderId="0" xfId="0" applyFont="1" applyProtection="1">
      <protection locked="0"/>
    </xf>
    <xf numFmtId="0" fontId="8" fillId="0" borderId="10" xfId="0" applyFont="1" applyBorder="1" applyAlignment="1">
      <alignment vertical="center" wrapText="1"/>
    </xf>
    <xf numFmtId="0" fontId="8" fillId="0" borderId="0" xfId="0" applyFont="1" applyAlignment="1">
      <alignment vertical="center" wrapText="1"/>
    </xf>
    <xf numFmtId="0" fontId="25" fillId="0" borderId="0" xfId="0" applyFont="1"/>
    <xf numFmtId="0" fontId="11" fillId="3" borderId="0" xfId="0" applyFont="1" applyFill="1" applyAlignment="1">
      <alignment horizontal="left"/>
    </xf>
    <xf numFmtId="0" fontId="11" fillId="3" borderId="0" xfId="0" applyFont="1" applyFill="1" applyAlignment="1">
      <alignment vertical="center"/>
    </xf>
    <xf numFmtId="0" fontId="42" fillId="0" borderId="0" xfId="0" applyFont="1"/>
    <xf numFmtId="14" fontId="42" fillId="0" borderId="4" xfId="0" applyNumberFormat="1" applyFont="1" applyBorder="1" applyAlignment="1" applyProtection="1">
      <alignment horizontal="left" vertical="center" wrapText="1"/>
      <protection locked="0"/>
    </xf>
    <xf numFmtId="44" fontId="42" fillId="0" borderId="4" xfId="2" applyFont="1" applyFill="1" applyBorder="1" applyAlignment="1" applyProtection="1">
      <alignment horizontal="center" vertical="center"/>
    </xf>
    <xf numFmtId="14" fontId="41" fillId="0" borderId="4" xfId="0" applyNumberFormat="1" applyFont="1" applyBorder="1" applyAlignment="1" applyProtection="1">
      <alignment horizontal="left" vertical="center" wrapText="1"/>
      <protection locked="0"/>
    </xf>
    <xf numFmtId="0" fontId="42" fillId="0" borderId="4" xfId="0" applyFont="1" applyBorder="1" applyAlignment="1" applyProtection="1">
      <alignment horizontal="center" vertical="center" wrapText="1"/>
      <protection locked="0"/>
    </xf>
    <xf numFmtId="0" fontId="41" fillId="0" borderId="0" xfId="0" applyFont="1"/>
    <xf numFmtId="44" fontId="42" fillId="0" borderId="4" xfId="2" applyFont="1" applyFill="1" applyBorder="1" applyAlignment="1" applyProtection="1">
      <alignment horizontal="center" vertical="center" wrapText="1"/>
      <protection locked="0"/>
    </xf>
    <xf numFmtId="0" fontId="23" fillId="3" borderId="29" xfId="0" applyFont="1" applyFill="1" applyBorder="1" applyAlignment="1">
      <alignment horizontal="center" vertical="center" wrapText="1"/>
    </xf>
    <xf numFmtId="0" fontId="23" fillId="3" borderId="30" xfId="0" applyFont="1" applyFill="1" applyBorder="1" applyAlignment="1">
      <alignment horizontal="center" vertical="center" wrapText="1"/>
    </xf>
    <xf numFmtId="0" fontId="24" fillId="0" borderId="39" xfId="0" applyFont="1" applyBorder="1" applyAlignment="1">
      <alignment wrapText="1"/>
    </xf>
    <xf numFmtId="0" fontId="41" fillId="0" borderId="39" xfId="0" applyFont="1" applyBorder="1" applyAlignment="1">
      <alignment wrapText="1"/>
    </xf>
    <xf numFmtId="0" fontId="18" fillId="0" borderId="0" xfId="0" applyFont="1" applyAlignment="1">
      <alignment horizontal="left" vertical="center" wrapText="1"/>
    </xf>
    <xf numFmtId="44" fontId="42" fillId="0" borderId="4" xfId="2" applyFont="1" applyFill="1" applyBorder="1" applyAlignment="1" applyProtection="1">
      <alignment horizontal="center" vertical="center"/>
      <protection locked="0"/>
    </xf>
    <xf numFmtId="9" fontId="42" fillId="0" borderId="4" xfId="3" applyFont="1" applyFill="1" applyBorder="1" applyAlignment="1" applyProtection="1">
      <alignment horizontal="center" vertical="center"/>
    </xf>
    <xf numFmtId="0" fontId="41" fillId="0" borderId="39" xfId="0" applyFont="1" applyBorder="1" applyAlignment="1" applyProtection="1">
      <alignment wrapText="1"/>
      <protection locked="0"/>
    </xf>
    <xf numFmtId="0" fontId="18" fillId="0" borderId="39" xfId="0" applyFont="1" applyBorder="1" applyAlignment="1" applyProtection="1">
      <alignment horizontal="center" vertical="center" wrapText="1"/>
      <protection locked="0"/>
    </xf>
    <xf numFmtId="0" fontId="24" fillId="0" borderId="41" xfId="0" applyFont="1" applyBorder="1" applyAlignment="1">
      <alignment wrapText="1"/>
    </xf>
    <xf numFmtId="0" fontId="13" fillId="5" borderId="39" xfId="0" applyFont="1" applyFill="1" applyBorder="1" applyAlignment="1">
      <alignment horizontal="center" vertical="center" wrapText="1"/>
    </xf>
    <xf numFmtId="0" fontId="13" fillId="5" borderId="4" xfId="0" applyFont="1" applyFill="1" applyBorder="1" applyAlignment="1">
      <alignment horizontal="center" vertical="center"/>
    </xf>
    <xf numFmtId="0" fontId="13" fillId="5" borderId="4" xfId="0" applyFont="1" applyFill="1" applyBorder="1" applyAlignment="1">
      <alignment horizontal="center" vertical="center" wrapText="1"/>
    </xf>
    <xf numFmtId="9" fontId="42" fillId="0" borderId="33" xfId="3" applyFont="1" applyFill="1" applyBorder="1" applyAlignment="1" applyProtection="1">
      <alignment horizontal="center" vertical="center"/>
    </xf>
    <xf numFmtId="44" fontId="17" fillId="0" borderId="40" xfId="0" applyNumberFormat="1" applyFont="1" applyBorder="1" applyAlignment="1">
      <alignment vertical="center"/>
    </xf>
    <xf numFmtId="9" fontId="17" fillId="0" borderId="40" xfId="3" applyFont="1" applyBorder="1" applyAlignment="1" applyProtection="1">
      <alignment vertical="center"/>
    </xf>
    <xf numFmtId="0" fontId="13" fillId="5" borderId="46" xfId="0" applyFont="1" applyFill="1" applyBorder="1" applyAlignment="1">
      <alignment wrapText="1"/>
    </xf>
    <xf numFmtId="44" fontId="13" fillId="5" borderId="47" xfId="0" applyNumberFormat="1" applyFont="1" applyFill="1" applyBorder="1" applyAlignment="1">
      <alignment horizontal="center" vertical="center"/>
    </xf>
    <xf numFmtId="0" fontId="13" fillId="0" borderId="39" xfId="0" applyFont="1" applyBorder="1" applyAlignment="1">
      <alignment wrapText="1"/>
    </xf>
    <xf numFmtId="44" fontId="13" fillId="0" borderId="36" xfId="0" applyNumberFormat="1" applyFont="1" applyBorder="1" applyAlignment="1">
      <alignment horizontal="center" vertical="center"/>
    </xf>
    <xf numFmtId="0" fontId="42" fillId="0" borderId="37" xfId="0" applyFont="1" applyBorder="1" applyAlignment="1" applyProtection="1">
      <alignment horizontal="center" vertical="center"/>
      <protection locked="0"/>
    </xf>
    <xf numFmtId="44" fontId="42" fillId="0" borderId="14" xfId="2" applyFont="1" applyBorder="1" applyAlignment="1" applyProtection="1">
      <alignment horizontal="center" vertical="center"/>
      <protection locked="0"/>
    </xf>
    <xf numFmtId="0" fontId="42" fillId="0" borderId="38" xfId="0" applyFont="1" applyBorder="1" applyAlignment="1" applyProtection="1">
      <alignment horizontal="center" vertical="center"/>
      <protection locked="0"/>
    </xf>
    <xf numFmtId="0" fontId="42" fillId="0" borderId="39" xfId="0" applyFont="1" applyBorder="1" applyAlignment="1" applyProtection="1">
      <alignment horizontal="center" vertical="center"/>
      <protection locked="0"/>
    </xf>
    <xf numFmtId="44" fontId="42" fillId="0" borderId="4" xfId="2" applyFont="1" applyBorder="1" applyAlignment="1" applyProtection="1">
      <alignment horizontal="center" vertical="center"/>
      <protection locked="0"/>
    </xf>
    <xf numFmtId="0" fontId="42" fillId="0" borderId="36" xfId="0" applyFont="1" applyBorder="1" applyAlignment="1" applyProtection="1">
      <alignment horizontal="center" vertical="center"/>
      <protection locked="0"/>
    </xf>
    <xf numFmtId="0" fontId="41" fillId="0" borderId="39" xfId="0" applyFont="1" applyBorder="1" applyAlignment="1" applyProtection="1">
      <alignment horizontal="center" vertical="center"/>
      <protection locked="0"/>
    </xf>
    <xf numFmtId="44" fontId="41" fillId="0" borderId="4" xfId="2" applyFont="1" applyBorder="1" applyAlignment="1" applyProtection="1">
      <alignment horizontal="center" vertical="center"/>
      <protection locked="0"/>
    </xf>
    <xf numFmtId="0" fontId="41" fillId="0" borderId="36" xfId="0" applyFont="1" applyBorder="1" applyAlignment="1" applyProtection="1">
      <alignment horizontal="center" vertical="center"/>
      <protection locked="0"/>
    </xf>
    <xf numFmtId="0" fontId="18" fillId="0" borderId="0" xfId="0" applyFont="1" applyAlignment="1">
      <alignment horizontal="right" vertical="center" wrapText="1"/>
    </xf>
    <xf numFmtId="0" fontId="42" fillId="0" borderId="4" xfId="0" applyFont="1" applyBorder="1"/>
    <xf numFmtId="0" fontId="42" fillId="0" borderId="4" xfId="0" applyFont="1" applyBorder="1" applyAlignment="1" applyProtection="1">
      <alignment horizontal="left" vertical="center" wrapText="1"/>
      <protection locked="0"/>
    </xf>
    <xf numFmtId="0" fontId="41" fillId="0" borderId="4" xfId="0" applyFont="1" applyBorder="1"/>
    <xf numFmtId="44" fontId="13" fillId="5" borderId="4" xfId="2" applyFont="1" applyFill="1" applyBorder="1" applyAlignment="1" applyProtection="1">
      <alignment horizontal="center" vertical="center" wrapText="1"/>
    </xf>
    <xf numFmtId="0" fontId="42" fillId="0" borderId="4" xfId="0" applyFont="1" applyBorder="1" applyAlignment="1" applyProtection="1">
      <alignment vertical="center" wrapText="1"/>
      <protection locked="0"/>
    </xf>
    <xf numFmtId="0" fontId="42" fillId="0" borderId="4" xfId="0" applyFont="1" applyBorder="1" applyAlignment="1" applyProtection="1">
      <alignment horizontal="center" vertical="center"/>
      <protection locked="0"/>
    </xf>
    <xf numFmtId="44" fontId="42" fillId="0" borderId="4" xfId="0" applyNumberFormat="1" applyFont="1" applyBorder="1" applyAlignment="1">
      <alignment horizontal="center" vertical="center"/>
    </xf>
    <xf numFmtId="9" fontId="42" fillId="0" borderId="4" xfId="3" applyFont="1" applyBorder="1" applyAlignment="1" applyProtection="1">
      <alignment horizontal="center" vertical="center"/>
    </xf>
    <xf numFmtId="44" fontId="13" fillId="0" borderId="4" xfId="0" applyNumberFormat="1" applyFont="1" applyBorder="1"/>
    <xf numFmtId="9" fontId="22" fillId="0" borderId="4" xfId="3" applyFont="1" applyFill="1" applyBorder="1" applyAlignment="1" applyProtection="1">
      <alignment horizontal="center" vertical="center"/>
    </xf>
    <xf numFmtId="0" fontId="41" fillId="0" borderId="0" xfId="0" applyFont="1" applyAlignment="1" applyProtection="1">
      <alignment horizontal="center" vertical="center"/>
      <protection locked="0"/>
    </xf>
    <xf numFmtId="44" fontId="41" fillId="0" borderId="0" xfId="2" applyFont="1" applyBorder="1" applyAlignment="1" applyProtection="1">
      <alignment horizontal="center" vertical="center"/>
      <protection locked="0"/>
    </xf>
    <xf numFmtId="0" fontId="41" fillId="0" borderId="4" xfId="0" applyFont="1" applyBorder="1" applyAlignment="1" applyProtection="1">
      <alignment horizontal="center" vertical="center"/>
      <protection locked="0"/>
    </xf>
    <xf numFmtId="0" fontId="23" fillId="3" borderId="4" xfId="0" applyFont="1" applyFill="1" applyBorder="1" applyAlignment="1">
      <alignment horizontal="center" vertical="center" wrapText="1"/>
    </xf>
    <xf numFmtId="0" fontId="45" fillId="5" borderId="4" xfId="0" applyFont="1" applyFill="1" applyBorder="1" applyAlignment="1">
      <alignment horizontal="center" vertical="center" wrapText="1"/>
    </xf>
    <xf numFmtId="44" fontId="45" fillId="5" borderId="4" xfId="2" applyFont="1" applyFill="1" applyBorder="1" applyAlignment="1" applyProtection="1">
      <alignment horizontal="center" vertical="center" wrapText="1"/>
    </xf>
    <xf numFmtId="0" fontId="46" fillId="5" borderId="4" xfId="0" applyFont="1" applyFill="1" applyBorder="1" applyAlignment="1">
      <alignment horizontal="center" vertical="center" wrapText="1"/>
    </xf>
    <xf numFmtId="0" fontId="23" fillId="0" borderId="0" xfId="0" applyFont="1" applyAlignment="1" applyProtection="1">
      <alignment horizontal="left" vertical="center" wrapText="1"/>
      <protection locked="0"/>
    </xf>
    <xf numFmtId="0" fontId="22" fillId="0" borderId="0" xfId="0" applyFont="1" applyProtection="1">
      <protection locked="0"/>
    </xf>
    <xf numFmtId="0" fontId="36" fillId="0" borderId="0" xfId="0" applyFont="1" applyAlignment="1" applyProtection="1">
      <alignment horizontal="center" vertical="center" wrapText="1"/>
      <protection locked="0"/>
    </xf>
    <xf numFmtId="0" fontId="23" fillId="0" borderId="0" xfId="0" applyFont="1" applyAlignment="1" applyProtection="1">
      <alignment horizontal="right" vertical="center" wrapText="1"/>
      <protection locked="0"/>
    </xf>
    <xf numFmtId="0" fontId="34" fillId="0" borderId="0" xfId="0" applyFont="1" applyAlignment="1" applyProtection="1">
      <alignment vertical="center" wrapText="1"/>
      <protection locked="0"/>
    </xf>
    <xf numFmtId="0" fontId="18" fillId="0" borderId="0" xfId="0" applyFont="1" applyAlignment="1" applyProtection="1">
      <alignment horizontal="right" vertical="center" wrapText="1"/>
      <protection locked="0"/>
    </xf>
    <xf numFmtId="0" fontId="18" fillId="0" borderId="0" xfId="0" applyFont="1" applyAlignment="1" applyProtection="1">
      <alignment horizontal="left" vertical="center" wrapText="1"/>
      <protection locked="0"/>
    </xf>
    <xf numFmtId="0" fontId="42" fillId="0" borderId="0" xfId="0" applyFont="1" applyProtection="1">
      <protection locked="0"/>
    </xf>
    <xf numFmtId="0" fontId="41" fillId="0" borderId="0" xfId="0" applyFont="1" applyProtection="1">
      <protection locked="0"/>
    </xf>
    <xf numFmtId="0" fontId="39" fillId="0" borderId="0" xfId="0" applyFont="1" applyAlignment="1" applyProtection="1">
      <alignment vertical="top"/>
      <protection locked="0"/>
    </xf>
    <xf numFmtId="0" fontId="22" fillId="0" borderId="0" xfId="0" applyFont="1" applyAlignment="1" applyProtection="1">
      <alignment horizontal="center"/>
      <protection locked="0"/>
    </xf>
    <xf numFmtId="0" fontId="43" fillId="0" borderId="0" xfId="0" applyFont="1" applyAlignment="1" applyProtection="1">
      <alignment vertical="top" wrapText="1"/>
      <protection locked="0"/>
    </xf>
    <xf numFmtId="0" fontId="43" fillId="0" borderId="0" xfId="0" applyFont="1" applyAlignment="1" applyProtection="1">
      <alignment vertical="top"/>
      <protection locked="0"/>
    </xf>
    <xf numFmtId="0" fontId="6" fillId="0" borderId="0" xfId="0" applyFont="1" applyAlignment="1" applyProtection="1">
      <alignment wrapText="1"/>
      <protection locked="0"/>
    </xf>
    <xf numFmtId="14" fontId="6" fillId="0" borderId="0" xfId="0" applyNumberFormat="1" applyFont="1" applyProtection="1">
      <protection locked="0"/>
    </xf>
    <xf numFmtId="0" fontId="38" fillId="0" borderId="0" xfId="0" applyFont="1" applyProtection="1">
      <protection locked="0"/>
    </xf>
    <xf numFmtId="0" fontId="7" fillId="0" borderId="0" xfId="0" applyFont="1" applyAlignment="1" applyProtection="1">
      <alignment vertical="center"/>
      <protection locked="0"/>
    </xf>
    <xf numFmtId="44" fontId="6" fillId="0" borderId="0" xfId="2" applyFont="1" applyFill="1" applyBorder="1" applyAlignment="1" applyProtection="1">
      <alignment horizontal="center"/>
      <protection locked="0"/>
    </xf>
    <xf numFmtId="44" fontId="6" fillId="0" borderId="0" xfId="2" applyFont="1" applyFill="1" applyBorder="1" applyAlignment="1" applyProtection="1">
      <protection locked="0"/>
    </xf>
    <xf numFmtId="0" fontId="37" fillId="0" borderId="0" xfId="0" applyFont="1" applyProtection="1">
      <protection locked="0"/>
    </xf>
    <xf numFmtId="0" fontId="14" fillId="0" borderId="0" xfId="0" applyFont="1" applyAlignment="1" applyProtection="1">
      <alignment horizontal="center"/>
      <protection locked="0"/>
    </xf>
    <xf numFmtId="0" fontId="6" fillId="0" borderId="0" xfId="2" applyNumberFormat="1" applyFont="1" applyFill="1" applyBorder="1" applyAlignment="1" applyProtection="1">
      <alignment horizontal="center"/>
      <protection locked="0"/>
    </xf>
    <xf numFmtId="0" fontId="33" fillId="0" borderId="0" xfId="0" applyFont="1" applyProtection="1">
      <protection locked="0"/>
    </xf>
    <xf numFmtId="44" fontId="6" fillId="0" borderId="0" xfId="0" applyNumberFormat="1" applyFont="1" applyProtection="1">
      <protection locked="0"/>
    </xf>
    <xf numFmtId="0" fontId="12" fillId="0" borderId="0" xfId="0" applyFont="1" applyAlignment="1" applyProtection="1">
      <alignment horizontal="center"/>
      <protection locked="0"/>
    </xf>
    <xf numFmtId="0" fontId="12" fillId="0" borderId="0" xfId="0" applyFont="1" applyAlignment="1" applyProtection="1">
      <alignment horizontal="left"/>
      <protection locked="0"/>
    </xf>
    <xf numFmtId="0" fontId="48" fillId="0" borderId="0" xfId="0" applyFont="1" applyAlignment="1" applyProtection="1">
      <alignment vertical="center" wrapText="1"/>
      <protection locked="0"/>
    </xf>
    <xf numFmtId="0" fontId="53" fillId="12" borderId="0" xfId="0" applyFont="1" applyFill="1" applyProtection="1">
      <protection locked="0"/>
    </xf>
    <xf numFmtId="0" fontId="43" fillId="12" borderId="0" xfId="0" applyFont="1" applyFill="1" applyAlignment="1" applyProtection="1">
      <alignment vertical="center" wrapText="1"/>
      <protection locked="0"/>
    </xf>
    <xf numFmtId="0" fontId="43" fillId="12" borderId="0" xfId="0" applyFont="1" applyFill="1" applyAlignment="1" applyProtection="1">
      <alignment vertical="top" wrapText="1"/>
      <protection locked="0"/>
    </xf>
    <xf numFmtId="0" fontId="43" fillId="12" borderId="0" xfId="0" applyFont="1" applyFill="1" applyAlignment="1" applyProtection="1">
      <alignment vertical="top"/>
      <protection locked="0"/>
    </xf>
    <xf numFmtId="0" fontId="6" fillId="12" borderId="0" xfId="0" applyFont="1" applyFill="1" applyProtection="1">
      <protection locked="0"/>
    </xf>
    <xf numFmtId="0" fontId="38" fillId="12" borderId="0" xfId="0" applyFont="1" applyFill="1" applyProtection="1">
      <protection locked="0"/>
    </xf>
    <xf numFmtId="0" fontId="9" fillId="5" borderId="4" xfId="0" applyFont="1" applyFill="1" applyBorder="1" applyAlignment="1" applyProtection="1">
      <alignment horizontal="center" vertical="center" wrapText="1"/>
      <protection locked="0"/>
    </xf>
    <xf numFmtId="2" fontId="9" fillId="5" borderId="4" xfId="0" applyNumberFormat="1" applyFont="1" applyFill="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4" xfId="0" applyFont="1" applyBorder="1" applyAlignment="1" applyProtection="1">
      <alignment horizontal="left" vertical="top"/>
      <protection locked="0"/>
    </xf>
    <xf numFmtId="2" fontId="6" fillId="0" borderId="4" xfId="0" applyNumberFormat="1" applyFont="1" applyBorder="1" applyProtection="1">
      <protection locked="0"/>
    </xf>
    <xf numFmtId="2" fontId="6" fillId="0" borderId="4" xfId="0" applyNumberFormat="1" applyFont="1" applyBorder="1"/>
    <xf numFmtId="2" fontId="12" fillId="0" borderId="4" xfId="0" applyNumberFormat="1" applyFont="1" applyBorder="1" applyProtection="1">
      <protection locked="0"/>
    </xf>
    <xf numFmtId="0" fontId="23" fillId="0" borderId="6" xfId="0" applyFont="1" applyBorder="1" applyAlignment="1" applyProtection="1">
      <alignment horizontal="left" vertical="center" wrapText="1"/>
      <protection locked="0"/>
    </xf>
    <xf numFmtId="0" fontId="23" fillId="0" borderId="0" xfId="0" applyFont="1" applyAlignment="1" applyProtection="1">
      <alignment horizontal="right" wrapText="1"/>
      <protection locked="0"/>
    </xf>
    <xf numFmtId="0" fontId="13" fillId="0" borderId="0" xfId="0" applyFont="1" applyAlignment="1" applyProtection="1">
      <alignment vertical="center" wrapText="1"/>
      <protection locked="0"/>
    </xf>
    <xf numFmtId="0" fontId="13" fillId="0" borderId="0" xfId="0" applyFont="1" applyAlignment="1" applyProtection="1">
      <alignment horizontal="center" vertical="center" wrapText="1"/>
      <protection locked="0"/>
    </xf>
    <xf numFmtId="0" fontId="57" fillId="0" borderId="0" xfId="0" applyFont="1" applyProtection="1">
      <protection locked="0"/>
    </xf>
    <xf numFmtId="0" fontId="6" fillId="0" borderId="4" xfId="0" applyFont="1" applyBorder="1"/>
    <xf numFmtId="0" fontId="58" fillId="5" borderId="4" xfId="0" applyFont="1" applyFill="1" applyBorder="1" applyAlignment="1">
      <alignment horizontal="center" vertical="center" wrapText="1"/>
    </xf>
    <xf numFmtId="0" fontId="58" fillId="5" borderId="4" xfId="0" applyFont="1" applyFill="1" applyBorder="1" applyAlignment="1">
      <alignment horizontal="center" vertical="center"/>
    </xf>
    <xf numFmtId="0" fontId="58" fillId="5" borderId="1" xfId="0" applyFont="1" applyFill="1" applyBorder="1" applyAlignment="1">
      <alignment vertical="center" wrapText="1"/>
    </xf>
    <xf numFmtId="0" fontId="58" fillId="11" borderId="4" xfId="0" applyFont="1" applyFill="1" applyBorder="1" applyAlignment="1" applyProtection="1">
      <alignment horizontal="center" vertical="center" wrapText="1"/>
      <protection locked="0"/>
    </xf>
    <xf numFmtId="0" fontId="59" fillId="0" borderId="0" xfId="0" applyFont="1" applyProtection="1">
      <protection locked="0"/>
    </xf>
    <xf numFmtId="0" fontId="58" fillId="5" borderId="4" xfId="0" applyFont="1" applyFill="1" applyBorder="1" applyAlignment="1">
      <alignment horizontal="left" vertical="center" wrapText="1"/>
    </xf>
    <xf numFmtId="44" fontId="60" fillId="5" borderId="4" xfId="2" applyFont="1" applyFill="1" applyBorder="1" applyAlignment="1" applyProtection="1">
      <alignment horizontal="center" vertical="center"/>
    </xf>
    <xf numFmtId="9" fontId="60" fillId="5" borderId="1" xfId="3" applyFont="1" applyFill="1" applyBorder="1" applyAlignment="1" applyProtection="1">
      <alignment vertical="center"/>
    </xf>
    <xf numFmtId="0" fontId="16" fillId="11" borderId="4" xfId="0" applyFont="1" applyFill="1" applyBorder="1" applyAlignment="1" applyProtection="1">
      <alignment vertical="center" wrapText="1"/>
      <protection locked="0"/>
    </xf>
    <xf numFmtId="44" fontId="60" fillId="11" borderId="4" xfId="2" applyFont="1" applyFill="1" applyBorder="1" applyAlignment="1" applyProtection="1">
      <alignment horizontal="center" vertical="center"/>
      <protection locked="0"/>
    </xf>
    <xf numFmtId="9" fontId="59" fillId="11" borderId="4" xfId="3" applyFont="1" applyFill="1" applyBorder="1" applyAlignment="1" applyProtection="1">
      <alignment vertical="center"/>
    </xf>
    <xf numFmtId="0" fontId="60" fillId="11" borderId="4" xfId="0" applyFont="1" applyFill="1" applyBorder="1" applyAlignment="1" applyProtection="1">
      <alignment horizontal="center" vertical="center"/>
      <protection locked="0"/>
    </xf>
    <xf numFmtId="0" fontId="58" fillId="5" borderId="4" xfId="0" applyFont="1" applyFill="1" applyBorder="1" applyAlignment="1">
      <alignment vertical="center" wrapText="1"/>
    </xf>
    <xf numFmtId="0" fontId="59" fillId="5" borderId="4" xfId="0" applyFont="1" applyFill="1" applyBorder="1" applyAlignment="1">
      <alignment wrapText="1"/>
    </xf>
    <xf numFmtId="0" fontId="60" fillId="11" borderId="4" xfId="0" applyFont="1" applyFill="1" applyBorder="1" applyProtection="1">
      <protection locked="0"/>
    </xf>
    <xf numFmtId="9" fontId="59" fillId="11" borderId="4" xfId="3" applyFont="1" applyFill="1" applyBorder="1" applyAlignment="1" applyProtection="1"/>
    <xf numFmtId="0" fontId="16" fillId="5" borderId="4" xfId="0" applyFont="1" applyFill="1" applyBorder="1" applyAlignment="1">
      <alignment horizontal="center" vertical="center" wrapText="1"/>
    </xf>
    <xf numFmtId="44" fontId="58" fillId="5" borderId="4" xfId="0" applyNumberFormat="1" applyFont="1" applyFill="1" applyBorder="1" applyAlignment="1">
      <alignment horizontal="center" vertical="center"/>
    </xf>
    <xf numFmtId="9" fontId="58" fillId="5" borderId="1" xfId="3" applyFont="1" applyFill="1" applyBorder="1" applyAlignment="1" applyProtection="1">
      <alignment horizontal="center" vertical="center"/>
    </xf>
    <xf numFmtId="0" fontId="58" fillId="11" borderId="4" xfId="0" applyFont="1" applyFill="1" applyBorder="1" applyAlignment="1" applyProtection="1">
      <alignment vertical="center" wrapText="1"/>
      <protection locked="0"/>
    </xf>
    <xf numFmtId="44" fontId="58" fillId="11" borderId="4" xfId="0" applyNumberFormat="1" applyFont="1" applyFill="1" applyBorder="1" applyAlignment="1" applyProtection="1">
      <alignment horizontal="center" vertical="center"/>
      <protection locked="0"/>
    </xf>
    <xf numFmtId="9" fontId="58" fillId="11" borderId="4" xfId="3" applyFont="1" applyFill="1" applyBorder="1" applyAlignment="1" applyProtection="1">
      <alignment horizontal="center" vertical="center"/>
    </xf>
    <xf numFmtId="0" fontId="60" fillId="0" borderId="0" xfId="0" applyFont="1" applyAlignment="1" applyProtection="1">
      <alignment wrapText="1"/>
      <protection locked="0"/>
    </xf>
    <xf numFmtId="14" fontId="60" fillId="0" borderId="0" xfId="0" applyNumberFormat="1" applyFont="1" applyProtection="1">
      <protection locked="0"/>
    </xf>
    <xf numFmtId="0" fontId="60" fillId="0" borderId="0" xfId="0" applyFont="1" applyProtection="1">
      <protection locked="0"/>
    </xf>
    <xf numFmtId="0" fontId="61" fillId="0" borderId="0" xfId="0" applyFont="1" applyAlignment="1" applyProtection="1">
      <alignment vertical="center"/>
      <protection locked="0"/>
    </xf>
    <xf numFmtId="0" fontId="58" fillId="5" borderId="46" xfId="0" applyFont="1" applyFill="1" applyBorder="1" applyAlignment="1">
      <alignment wrapText="1"/>
    </xf>
    <xf numFmtId="44" fontId="58" fillId="5" borderId="47" xfId="0" applyNumberFormat="1" applyFont="1" applyFill="1" applyBorder="1" applyAlignment="1">
      <alignment horizontal="center" vertical="center"/>
    </xf>
    <xf numFmtId="0" fontId="58" fillId="0" borderId="49" xfId="0" applyFont="1" applyBorder="1" applyAlignment="1">
      <alignment wrapText="1"/>
    </xf>
    <xf numFmtId="44" fontId="58" fillId="0" borderId="36" xfId="0" applyNumberFormat="1" applyFont="1" applyBorder="1" applyAlignment="1">
      <alignment horizontal="center" vertical="center"/>
    </xf>
    <xf numFmtId="0" fontId="58" fillId="5" borderId="44" xfId="0" applyFont="1" applyFill="1" applyBorder="1" applyAlignment="1">
      <alignment wrapText="1"/>
    </xf>
    <xf numFmtId="44" fontId="58" fillId="5" borderId="45" xfId="0" applyNumberFormat="1" applyFont="1" applyFill="1" applyBorder="1" applyAlignment="1">
      <alignment horizontal="center" vertical="center"/>
    </xf>
    <xf numFmtId="0" fontId="62" fillId="0" borderId="0" xfId="0" applyFont="1" applyProtection="1">
      <protection locked="0"/>
    </xf>
    <xf numFmtId="0" fontId="60" fillId="0" borderId="0" xfId="0" applyFont="1" applyAlignment="1">
      <alignment wrapText="1"/>
    </xf>
    <xf numFmtId="14" fontId="60" fillId="0" borderId="0" xfId="0" applyNumberFormat="1" applyFont="1"/>
    <xf numFmtId="0" fontId="60" fillId="0" borderId="0" xfId="0" applyFont="1" applyAlignment="1" applyProtection="1">
      <alignment horizontal="center"/>
      <protection locked="0"/>
    </xf>
    <xf numFmtId="0" fontId="60" fillId="0" borderId="0" xfId="2" applyNumberFormat="1" applyFont="1" applyFill="1" applyBorder="1" applyAlignment="1" applyProtection="1">
      <alignment horizontal="center"/>
      <protection locked="0"/>
    </xf>
    <xf numFmtId="44" fontId="60" fillId="0" borderId="0" xfId="2" applyFont="1" applyFill="1" applyBorder="1" applyAlignment="1" applyProtection="1">
      <alignment horizontal="center"/>
      <protection locked="0"/>
    </xf>
    <xf numFmtId="44" fontId="60" fillId="0" borderId="0" xfId="2" applyFont="1" applyFill="1" applyBorder="1" applyAlignment="1" applyProtection="1">
      <protection locked="0"/>
    </xf>
    <xf numFmtId="0" fontId="11" fillId="0" borderId="0" xfId="0" applyFont="1"/>
    <xf numFmtId="0" fontId="58" fillId="5" borderId="4" xfId="0" applyFont="1" applyFill="1" applyBorder="1" applyAlignment="1" applyProtection="1">
      <alignment horizontal="center" vertical="center" wrapText="1"/>
      <protection locked="0"/>
    </xf>
    <xf numFmtId="44" fontId="58" fillId="5" borderId="4" xfId="2" applyFont="1" applyFill="1" applyBorder="1" applyAlignment="1" applyProtection="1">
      <alignment horizontal="center" vertical="center" wrapText="1"/>
      <protection locked="0"/>
    </xf>
    <xf numFmtId="0" fontId="16" fillId="0" borderId="4" xfId="0" applyFont="1" applyBorder="1" applyAlignment="1" applyProtection="1">
      <alignment horizontal="left" vertical="center" wrapText="1"/>
      <protection locked="0"/>
    </xf>
    <xf numFmtId="14" fontId="60" fillId="0" borderId="4" xfId="0" applyNumberFormat="1" applyFont="1" applyBorder="1" applyAlignment="1" applyProtection="1">
      <alignment horizontal="left" vertical="center" wrapText="1"/>
      <protection locked="0"/>
    </xf>
    <xf numFmtId="0" fontId="60" fillId="0" borderId="4" xfId="0" applyFont="1" applyBorder="1" applyAlignment="1" applyProtection="1">
      <alignment vertical="center" wrapText="1"/>
      <protection locked="0"/>
    </xf>
    <xf numFmtId="44" fontId="16" fillId="0" borderId="4" xfId="2" applyFont="1" applyFill="1" applyBorder="1" applyAlignment="1" applyProtection="1">
      <alignment horizontal="center" vertical="center" wrapText="1"/>
      <protection locked="0"/>
    </xf>
    <xf numFmtId="0" fontId="16" fillId="0" borderId="4" xfId="0" applyFont="1" applyBorder="1" applyAlignment="1" applyProtection="1">
      <alignment horizontal="center" vertical="center"/>
      <protection locked="0"/>
    </xf>
    <xf numFmtId="44" fontId="60" fillId="0" borderId="4" xfId="2" applyFont="1" applyFill="1" applyBorder="1" applyAlignment="1" applyProtection="1">
      <alignment horizontal="center" vertical="center"/>
    </xf>
    <xf numFmtId="44" fontId="16" fillId="0" borderId="4" xfId="0" applyNumberFormat="1" applyFont="1" applyBorder="1" applyAlignment="1">
      <alignment horizontal="center" vertical="center"/>
    </xf>
    <xf numFmtId="9" fontId="60" fillId="0" borderId="4" xfId="3" applyFont="1" applyBorder="1" applyAlignment="1" applyProtection="1">
      <alignment horizontal="center" vertical="center"/>
    </xf>
    <xf numFmtId="14" fontId="59" fillId="0" borderId="4" xfId="0" applyNumberFormat="1" applyFont="1" applyBorder="1" applyAlignment="1" applyProtection="1">
      <alignment horizontal="left" vertical="center" wrapText="1"/>
      <protection locked="0"/>
    </xf>
    <xf numFmtId="0" fontId="60" fillId="0" borderId="4" xfId="0" applyFont="1" applyBorder="1" applyAlignment="1" applyProtection="1">
      <alignment horizontal="center" vertical="center" wrapText="1"/>
      <protection locked="0"/>
    </xf>
    <xf numFmtId="44" fontId="58" fillId="0" borderId="4" xfId="0" applyNumberFormat="1" applyFont="1" applyBorder="1" applyProtection="1">
      <protection locked="0"/>
    </xf>
    <xf numFmtId="9" fontId="58" fillId="0" borderId="4" xfId="3" applyFont="1" applyFill="1" applyBorder="1" applyAlignment="1" applyProtection="1">
      <alignment horizontal="center" vertical="center"/>
      <protection locked="0"/>
    </xf>
    <xf numFmtId="0" fontId="58" fillId="5" borderId="4" xfId="0" applyFont="1" applyFill="1" applyBorder="1" applyAlignment="1" applyProtection="1">
      <alignment horizontal="center" vertical="center"/>
      <protection locked="0"/>
    </xf>
    <xf numFmtId="0" fontId="58" fillId="0" borderId="4" xfId="0" applyFont="1" applyBorder="1" applyAlignment="1" applyProtection="1">
      <alignment wrapText="1"/>
      <protection locked="0"/>
    </xf>
    <xf numFmtId="44" fontId="60" fillId="0" borderId="4" xfId="2" applyFont="1" applyFill="1" applyBorder="1" applyAlignment="1" applyProtection="1">
      <alignment horizontal="center" vertical="center"/>
      <protection locked="0"/>
    </xf>
    <xf numFmtId="9" fontId="60" fillId="0" borderId="4" xfId="3" applyFont="1" applyFill="1" applyBorder="1" applyAlignment="1" applyProtection="1">
      <alignment horizontal="center" vertical="center"/>
    </xf>
    <xf numFmtId="0" fontId="59" fillId="0" borderId="4" xfId="0" applyFont="1" applyBorder="1" applyAlignment="1" applyProtection="1">
      <alignment wrapText="1"/>
      <protection locked="0"/>
    </xf>
    <xf numFmtId="0" fontId="16" fillId="0" borderId="4" xfId="0" applyFont="1" applyBorder="1" applyAlignment="1" applyProtection="1">
      <alignment horizontal="center" vertical="center" wrapText="1"/>
      <protection locked="0"/>
    </xf>
    <xf numFmtId="44" fontId="58" fillId="0" borderId="4" xfId="0" applyNumberFormat="1" applyFont="1" applyBorder="1" applyAlignment="1" applyProtection="1">
      <alignment horizontal="center" vertical="center"/>
      <protection locked="0"/>
    </xf>
    <xf numFmtId="9" fontId="58" fillId="0" borderId="4" xfId="3" applyFont="1" applyBorder="1" applyAlignment="1" applyProtection="1">
      <alignment horizontal="center" vertical="center"/>
    </xf>
    <xf numFmtId="0" fontId="58" fillId="5" borderId="46" xfId="0" applyFont="1" applyFill="1" applyBorder="1" applyAlignment="1" applyProtection="1">
      <alignment wrapText="1"/>
      <protection locked="0"/>
    </xf>
    <xf numFmtId="44" fontId="58" fillId="5" borderId="47" xfId="0" applyNumberFormat="1" applyFont="1" applyFill="1" applyBorder="1" applyAlignment="1" applyProtection="1">
      <alignment horizontal="center" vertical="center"/>
      <protection locked="0"/>
    </xf>
    <xf numFmtId="0" fontId="58" fillId="0" borderId="39" xfId="0" applyFont="1" applyBorder="1" applyAlignment="1" applyProtection="1">
      <alignment wrapText="1"/>
      <protection locked="0"/>
    </xf>
    <xf numFmtId="44" fontId="58" fillId="0" borderId="36" xfId="0" applyNumberFormat="1" applyFont="1" applyBorder="1" applyAlignment="1" applyProtection="1">
      <alignment horizontal="center" vertical="center"/>
      <protection locked="0"/>
    </xf>
    <xf numFmtId="0" fontId="58" fillId="5" borderId="44" xfId="0" applyFont="1" applyFill="1" applyBorder="1" applyAlignment="1" applyProtection="1">
      <alignment wrapText="1"/>
      <protection locked="0"/>
    </xf>
    <xf numFmtId="44" fontId="58" fillId="5" borderId="45" xfId="0" applyNumberFormat="1" applyFont="1" applyFill="1" applyBorder="1" applyAlignment="1" applyProtection="1">
      <alignment horizontal="center" vertical="center"/>
      <protection locked="0"/>
    </xf>
    <xf numFmtId="0" fontId="54" fillId="0" borderId="4" xfId="0" applyFont="1" applyBorder="1" applyAlignment="1" applyProtection="1">
      <alignment horizontal="center" vertical="center" wrapText="1"/>
      <protection locked="0"/>
    </xf>
    <xf numFmtId="0" fontId="18" fillId="0" borderId="4" xfId="0" applyFont="1" applyBorder="1" applyAlignment="1" applyProtection="1">
      <alignment horizontal="center" vertical="center" wrapText="1"/>
      <protection locked="0"/>
    </xf>
    <xf numFmtId="0" fontId="18" fillId="13" borderId="4" xfId="0" applyFont="1" applyFill="1" applyBorder="1" applyAlignment="1" applyProtection="1">
      <alignment horizontal="center" vertical="center"/>
      <protection locked="0"/>
    </xf>
    <xf numFmtId="0" fontId="12" fillId="0" borderId="4" xfId="0" applyFont="1" applyBorder="1" applyAlignment="1">
      <alignment horizontal="right"/>
    </xf>
    <xf numFmtId="0" fontId="60" fillId="0" borderId="4" xfId="0" applyFont="1" applyBorder="1" applyAlignment="1" applyProtection="1">
      <alignment horizontal="center" vertical="center"/>
      <protection locked="0"/>
    </xf>
    <xf numFmtId="44" fontId="60" fillId="0" borderId="1" xfId="2" applyFont="1" applyFill="1" applyBorder="1" applyAlignment="1" applyProtection="1">
      <alignment horizontal="center" vertical="center" wrapText="1"/>
      <protection locked="0"/>
    </xf>
    <xf numFmtId="44" fontId="60" fillId="0" borderId="3" xfId="2" applyFont="1" applyFill="1" applyBorder="1" applyAlignment="1" applyProtection="1">
      <alignment horizontal="center" vertical="center" wrapText="1"/>
      <protection locked="0"/>
    </xf>
    <xf numFmtId="0" fontId="61" fillId="0" borderId="1" xfId="0" applyFont="1" applyBorder="1" applyAlignment="1" applyProtection="1">
      <alignment horizontal="center" vertical="center"/>
      <protection locked="0"/>
    </xf>
    <xf numFmtId="0" fontId="61" fillId="0" borderId="2" xfId="0" applyFont="1" applyBorder="1" applyAlignment="1" applyProtection="1">
      <alignment horizontal="center" vertical="center"/>
      <protection locked="0"/>
    </xf>
    <xf numFmtId="0" fontId="61" fillId="0" borderId="3" xfId="0" applyFont="1" applyBorder="1" applyAlignment="1" applyProtection="1">
      <alignment horizontal="center" vertical="center"/>
      <protection locked="0"/>
    </xf>
    <xf numFmtId="0" fontId="35" fillId="7" borderId="34" xfId="0" applyFont="1" applyFill="1" applyBorder="1" applyAlignment="1" applyProtection="1">
      <alignment horizontal="center" vertical="center"/>
      <protection locked="0"/>
    </xf>
    <xf numFmtId="0" fontId="35" fillId="7" borderId="6" xfId="0" applyFont="1" applyFill="1" applyBorder="1" applyAlignment="1" applyProtection="1">
      <alignment horizontal="center" vertical="center"/>
      <protection locked="0"/>
    </xf>
    <xf numFmtId="0" fontId="60" fillId="0" borderId="1" xfId="0" applyFont="1" applyBorder="1" applyAlignment="1" applyProtection="1">
      <alignment horizontal="center" vertical="center"/>
      <protection locked="0"/>
    </xf>
    <xf numFmtId="0" fontId="60" fillId="0" borderId="2" xfId="0" applyFont="1" applyBorder="1" applyAlignment="1" applyProtection="1">
      <alignment horizontal="center" vertical="center"/>
      <protection locked="0"/>
    </xf>
    <xf numFmtId="0" fontId="60" fillId="0" borderId="3" xfId="0" applyFont="1" applyBorder="1" applyAlignment="1" applyProtection="1">
      <alignment horizontal="center" vertical="center"/>
      <protection locked="0"/>
    </xf>
    <xf numFmtId="0" fontId="56" fillId="0" borderId="0" xfId="0" applyFont="1" applyAlignment="1" applyProtection="1">
      <alignment horizontal="center" vertical="center" wrapText="1"/>
      <protection locked="0"/>
    </xf>
    <xf numFmtId="0" fontId="48" fillId="0" borderId="0" xfId="0" applyFont="1" applyAlignment="1" applyProtection="1">
      <alignment horizontal="center" vertical="center" wrapText="1"/>
      <protection locked="0"/>
    </xf>
    <xf numFmtId="0" fontId="58" fillId="5" borderId="4" xfId="0" applyFont="1" applyFill="1" applyBorder="1" applyAlignment="1" applyProtection="1">
      <alignment horizontal="center" vertical="center" wrapText="1"/>
      <protection locked="0"/>
    </xf>
    <xf numFmtId="0" fontId="7" fillId="6" borderId="4" xfId="0" applyFont="1" applyFill="1" applyBorder="1" applyAlignment="1" applyProtection="1">
      <alignment horizontal="center" vertical="center" wrapText="1"/>
      <protection locked="0"/>
    </xf>
    <xf numFmtId="0" fontId="61" fillId="7" borderId="4" xfId="0" applyFont="1" applyFill="1" applyBorder="1" applyAlignment="1" applyProtection="1">
      <alignment horizontal="right"/>
      <protection locked="0"/>
    </xf>
    <xf numFmtId="0" fontId="23" fillId="0" borderId="12" xfId="0" applyFont="1" applyBorder="1" applyAlignment="1" applyProtection="1">
      <alignment horizontal="left" vertical="center" wrapText="1"/>
      <protection locked="0"/>
    </xf>
    <xf numFmtId="0" fontId="15" fillId="8" borderId="8" xfId="0" applyFont="1" applyFill="1" applyBorder="1" applyAlignment="1" applyProtection="1">
      <alignment horizontal="center" vertical="center" wrapText="1"/>
      <protection locked="0"/>
    </xf>
    <xf numFmtId="0" fontId="15" fillId="8" borderId="7" xfId="0" applyFont="1" applyFill="1" applyBorder="1" applyAlignment="1" applyProtection="1">
      <alignment horizontal="center" vertical="center" wrapText="1"/>
      <protection locked="0"/>
    </xf>
    <xf numFmtId="0" fontId="15" fillId="8" borderId="9" xfId="0" applyFont="1" applyFill="1" applyBorder="1" applyAlignment="1" applyProtection="1">
      <alignment horizontal="center" vertical="center" wrapText="1"/>
      <protection locked="0"/>
    </xf>
    <xf numFmtId="0" fontId="15" fillId="8" borderId="5" xfId="0" applyFont="1" applyFill="1" applyBorder="1" applyAlignment="1" applyProtection="1">
      <alignment horizontal="center" vertical="center" wrapText="1"/>
      <protection locked="0"/>
    </xf>
    <xf numFmtId="0" fontId="15" fillId="8" borderId="6" xfId="0" applyFont="1" applyFill="1" applyBorder="1" applyAlignment="1" applyProtection="1">
      <alignment horizontal="center" vertical="center" wrapText="1"/>
      <protection locked="0"/>
    </xf>
    <xf numFmtId="0" fontId="15" fillId="8" borderId="48" xfId="0" applyFont="1" applyFill="1" applyBorder="1" applyAlignment="1" applyProtection="1">
      <alignment horizontal="center" vertical="center" wrapText="1"/>
      <protection locked="0"/>
    </xf>
    <xf numFmtId="0" fontId="15" fillId="5" borderId="4" xfId="0" applyFont="1" applyFill="1" applyBorder="1" applyAlignment="1" applyProtection="1">
      <alignment horizontal="center" vertical="center" wrapText="1"/>
      <protection locked="0"/>
    </xf>
    <xf numFmtId="44" fontId="58" fillId="10" borderId="1" xfId="2" applyFont="1" applyFill="1" applyBorder="1" applyAlignment="1" applyProtection="1">
      <alignment horizontal="center" vertical="center" wrapText="1"/>
      <protection locked="0"/>
    </xf>
    <xf numFmtId="44" fontId="58" fillId="10" borderId="3" xfId="2" applyFont="1" applyFill="1" applyBorder="1" applyAlignment="1" applyProtection="1">
      <alignment horizontal="center" vertical="center" wrapText="1"/>
      <protection locked="0"/>
    </xf>
    <xf numFmtId="0" fontId="50" fillId="7" borderId="34" xfId="0" applyFont="1" applyFill="1" applyBorder="1" applyAlignment="1" applyProtection="1">
      <alignment horizontal="center" vertical="center"/>
      <protection locked="0"/>
    </xf>
    <xf numFmtId="0" fontId="50" fillId="7" borderId="6" xfId="0" applyFont="1" applyFill="1" applyBorder="1" applyAlignment="1" applyProtection="1">
      <alignment horizontal="center" vertical="center"/>
      <protection locked="0"/>
    </xf>
    <xf numFmtId="0" fontId="53" fillId="12" borderId="0" xfId="0" applyFont="1" applyFill="1" applyAlignment="1" applyProtection="1">
      <alignment horizontal="center" vertical="top"/>
      <protection locked="0"/>
    </xf>
    <xf numFmtId="0" fontId="49" fillId="0" borderId="0" xfId="0" applyFont="1" applyAlignment="1" applyProtection="1">
      <alignment horizontal="center" vertical="center" wrapText="1"/>
      <protection locked="0"/>
    </xf>
    <xf numFmtId="0" fontId="51" fillId="11" borderId="4" xfId="0" applyFont="1" applyFill="1" applyBorder="1" applyAlignment="1" applyProtection="1">
      <alignment horizontal="center" vertical="center"/>
      <protection locked="0"/>
    </xf>
    <xf numFmtId="0" fontId="50" fillId="7" borderId="6" xfId="0" applyFont="1" applyFill="1" applyBorder="1" applyAlignment="1" applyProtection="1">
      <alignment horizontal="center" vertical="center" wrapText="1"/>
      <protection locked="0"/>
    </xf>
    <xf numFmtId="0" fontId="51" fillId="5" borderId="2" xfId="0" applyFont="1" applyFill="1" applyBorder="1" applyAlignment="1" applyProtection="1">
      <alignment horizontal="center" vertical="center"/>
      <protection locked="0"/>
    </xf>
    <xf numFmtId="0" fontId="55" fillId="8" borderId="8" xfId="0" applyFont="1" applyFill="1" applyBorder="1" applyAlignment="1" applyProtection="1">
      <alignment horizontal="center" vertical="center" wrapText="1"/>
      <protection locked="0"/>
    </xf>
    <xf numFmtId="0" fontId="55" fillId="8" borderId="7" xfId="0" applyFont="1" applyFill="1" applyBorder="1" applyAlignment="1" applyProtection="1">
      <alignment horizontal="center" vertical="center" wrapText="1"/>
      <protection locked="0"/>
    </xf>
    <xf numFmtId="0" fontId="55" fillId="8" borderId="9" xfId="0" applyFont="1" applyFill="1" applyBorder="1" applyAlignment="1" applyProtection="1">
      <alignment horizontal="center" vertical="center" wrapText="1"/>
      <protection locked="0"/>
    </xf>
    <xf numFmtId="0" fontId="55" fillId="8" borderId="5" xfId="0" applyFont="1" applyFill="1" applyBorder="1" applyAlignment="1" applyProtection="1">
      <alignment horizontal="center" vertical="center" wrapText="1"/>
      <protection locked="0"/>
    </xf>
    <xf numFmtId="0" fontId="55" fillId="8" borderId="6" xfId="0" applyFont="1" applyFill="1" applyBorder="1" applyAlignment="1" applyProtection="1">
      <alignment horizontal="center" vertical="center" wrapText="1"/>
      <protection locked="0"/>
    </xf>
    <xf numFmtId="0" fontId="55" fillId="8" borderId="48" xfId="0" applyFont="1" applyFill="1" applyBorder="1" applyAlignment="1" applyProtection="1">
      <alignment horizontal="center" vertical="center" wrapText="1"/>
      <protection locked="0"/>
    </xf>
    <xf numFmtId="0" fontId="55" fillId="5" borderId="4" xfId="0" applyFont="1" applyFill="1" applyBorder="1" applyAlignment="1" applyProtection="1">
      <alignment horizontal="center" vertical="center" wrapText="1"/>
      <protection locked="0"/>
    </xf>
    <xf numFmtId="0" fontId="54" fillId="0" borderId="1" xfId="0" applyFont="1" applyBorder="1" applyAlignment="1" applyProtection="1">
      <alignment horizontal="center" vertical="center" wrapText="1"/>
      <protection locked="0"/>
    </xf>
    <xf numFmtId="0" fontId="18" fillId="0" borderId="2" xfId="0" applyFont="1" applyBorder="1" applyAlignment="1" applyProtection="1">
      <alignment horizontal="center" vertical="center" wrapText="1"/>
      <protection locked="0"/>
    </xf>
    <xf numFmtId="0" fontId="18" fillId="0" borderId="3" xfId="0" applyFont="1" applyBorder="1" applyAlignment="1" applyProtection="1">
      <alignment horizontal="center" vertical="center" wrapText="1"/>
      <protection locked="0"/>
    </xf>
    <xf numFmtId="0" fontId="18" fillId="13" borderId="4" xfId="0" applyFont="1" applyFill="1" applyBorder="1" applyAlignment="1" applyProtection="1">
      <alignment horizontal="center" vertical="center" wrapText="1"/>
      <protection locked="0"/>
    </xf>
    <xf numFmtId="0" fontId="12" fillId="0" borderId="4" xfId="0" applyFont="1" applyBorder="1" applyAlignment="1" applyProtection="1">
      <alignment horizontal="right"/>
      <protection locked="0"/>
    </xf>
    <xf numFmtId="0" fontId="15" fillId="0" borderId="42" xfId="0" applyFont="1" applyBorder="1" applyAlignment="1">
      <alignment horizontal="center" vertical="center" wrapText="1"/>
    </xf>
    <xf numFmtId="0" fontId="15" fillId="0" borderId="43" xfId="0" applyFont="1" applyBorder="1" applyAlignment="1">
      <alignment horizontal="center" vertical="center"/>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Alignment="1">
      <alignment horizontal="center" vertical="center"/>
    </xf>
    <xf numFmtId="0" fontId="15" fillId="0" borderId="24" xfId="0" applyFont="1" applyBorder="1" applyAlignment="1">
      <alignment horizontal="center" vertical="center"/>
    </xf>
    <xf numFmtId="0" fontId="15" fillId="0" borderId="27" xfId="0" applyFont="1" applyBorder="1" applyAlignment="1">
      <alignment horizontal="center" vertical="center"/>
    </xf>
    <xf numFmtId="0" fontId="15" fillId="0" borderId="12" xfId="0" applyFont="1" applyBorder="1" applyAlignment="1">
      <alignment horizontal="center" vertical="center"/>
    </xf>
    <xf numFmtId="0" fontId="15" fillId="0" borderId="28" xfId="0" applyFont="1" applyBorder="1" applyAlignment="1">
      <alignment horizontal="center" vertical="center"/>
    </xf>
    <xf numFmtId="0" fontId="22" fillId="0" borderId="8"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22" fillId="0" borderId="25" xfId="0" applyFont="1" applyBorder="1" applyAlignment="1" applyProtection="1">
      <alignment horizontal="center" vertical="center" wrapText="1"/>
      <protection locked="0"/>
    </xf>
    <xf numFmtId="0" fontId="22" fillId="0" borderId="5" xfId="0" applyFont="1" applyBorder="1" applyAlignment="1" applyProtection="1">
      <alignment horizontal="center" vertical="center" wrapText="1"/>
      <protection locked="0"/>
    </xf>
    <xf numFmtId="0" fontId="22" fillId="0" borderId="6" xfId="0" applyFont="1" applyBorder="1" applyAlignment="1" applyProtection="1">
      <alignment horizontal="center" vertical="center" wrapText="1"/>
      <protection locked="0"/>
    </xf>
    <xf numFmtId="0" fontId="22" fillId="0" borderId="18" xfId="0" applyFont="1" applyBorder="1" applyAlignment="1" applyProtection="1">
      <alignment horizontal="center" vertical="center" wrapText="1"/>
      <protection locked="0"/>
    </xf>
    <xf numFmtId="0" fontId="18" fillId="0" borderId="17" xfId="0" applyFont="1" applyBorder="1" applyAlignment="1">
      <alignment horizontal="right" vertical="center"/>
    </xf>
    <xf numFmtId="0" fontId="18" fillId="0" borderId="0" xfId="0" applyFont="1" applyAlignment="1">
      <alignment horizontal="right" vertical="center"/>
    </xf>
    <xf numFmtId="0" fontId="6" fillId="0" borderId="1" xfId="0" applyFont="1" applyBorder="1" applyAlignment="1" applyProtection="1">
      <alignment horizontal="center"/>
      <protection locked="0"/>
    </xf>
    <xf numFmtId="0" fontId="6" fillId="0" borderId="2"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6" fillId="0" borderId="8"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25"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24"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18" xfId="0" applyFont="1" applyBorder="1" applyAlignment="1" applyProtection="1">
      <alignment horizontal="left" vertical="top" wrapText="1"/>
      <protection locked="0"/>
    </xf>
    <xf numFmtId="0" fontId="21" fillId="0" borderId="17" xfId="0" applyFont="1" applyBorder="1" applyAlignment="1">
      <alignment horizontal="right" vertical="top" wrapText="1"/>
    </xf>
    <xf numFmtId="0" fontId="21" fillId="0" borderId="0" xfId="0" applyFont="1" applyAlignment="1">
      <alignment horizontal="right" vertical="top" wrapText="1"/>
    </xf>
    <xf numFmtId="0" fontId="6" fillId="0" borderId="0" xfId="0" applyFont="1" applyAlignment="1">
      <alignment horizontal="center"/>
    </xf>
    <xf numFmtId="0" fontId="6" fillId="0" borderId="24" xfId="0" applyFont="1" applyBorder="1" applyAlignment="1">
      <alignment horizontal="center"/>
    </xf>
    <xf numFmtId="0" fontId="18" fillId="0" borderId="17" xfId="0" applyFont="1" applyBorder="1" applyAlignment="1">
      <alignment horizontal="left"/>
    </xf>
    <xf numFmtId="0" fontId="18" fillId="0" borderId="0" xfId="0" applyFont="1" applyAlignment="1">
      <alignment horizontal="left"/>
    </xf>
    <xf numFmtId="0" fontId="6" fillId="0" borderId="1" xfId="0" applyFont="1" applyBorder="1" applyAlignment="1" applyProtection="1">
      <alignment horizontal="left" vertical="center"/>
      <protection locked="0"/>
    </xf>
    <xf numFmtId="0" fontId="6" fillId="0" borderId="2" xfId="0" applyFont="1" applyBorder="1" applyAlignment="1" applyProtection="1">
      <alignment horizontal="left" vertical="center"/>
      <protection locked="0"/>
    </xf>
    <xf numFmtId="0" fontId="6" fillId="0" borderId="3" xfId="0" applyFont="1" applyBorder="1" applyAlignment="1" applyProtection="1">
      <alignment horizontal="left" vertical="center"/>
      <protection locked="0"/>
    </xf>
    <xf numFmtId="0" fontId="6" fillId="0" borderId="19" xfId="0" applyFont="1" applyBorder="1" applyAlignment="1" applyProtection="1">
      <alignment horizontal="left" vertical="center"/>
      <protection locked="0"/>
    </xf>
    <xf numFmtId="0" fontId="1" fillId="2" borderId="13" xfId="1" applyFill="1" applyBorder="1" applyAlignment="1" applyProtection="1">
      <alignment horizontal="center" vertical="center"/>
    </xf>
    <xf numFmtId="0" fontId="28" fillId="2" borderId="13" xfId="1" applyFont="1" applyFill="1" applyBorder="1" applyAlignment="1" applyProtection="1">
      <alignment horizontal="center" vertical="center"/>
    </xf>
    <xf numFmtId="0" fontId="28" fillId="2" borderId="32" xfId="1" applyFont="1" applyFill="1" applyBorder="1" applyAlignment="1" applyProtection="1">
      <alignment horizontal="center" vertical="center"/>
    </xf>
    <xf numFmtId="0" fontId="12" fillId="0" borderId="0" xfId="0" applyFont="1" applyAlignment="1">
      <alignment horizontal="center" wrapText="1"/>
    </xf>
    <xf numFmtId="0" fontId="12" fillId="0" borderId="24" xfId="0" applyFont="1" applyBorder="1" applyAlignment="1">
      <alignment horizontal="center" wrapText="1"/>
    </xf>
    <xf numFmtId="0" fontId="7" fillId="2" borderId="31"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32" xfId="0" applyFont="1" applyFill="1" applyBorder="1" applyAlignment="1">
      <alignment horizontal="center" vertical="center"/>
    </xf>
    <xf numFmtId="0" fontId="1" fillId="0" borderId="17" xfId="1" applyFill="1" applyBorder="1" applyAlignment="1" applyProtection="1">
      <alignment horizontal="left"/>
    </xf>
    <xf numFmtId="0" fontId="1" fillId="0" borderId="0" xfId="1" applyFill="1" applyBorder="1" applyAlignment="1" applyProtection="1">
      <alignment horizontal="left"/>
    </xf>
    <xf numFmtId="0" fontId="1" fillId="0" borderId="24" xfId="1" applyFill="1" applyBorder="1" applyAlignment="1" applyProtection="1">
      <alignment horizontal="left"/>
    </xf>
    <xf numFmtId="0" fontId="6" fillId="0" borderId="8"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6" fillId="0" borderId="25" xfId="0" applyFont="1" applyBorder="1" applyAlignment="1" applyProtection="1">
      <alignment horizontal="center" vertical="top" wrapText="1"/>
      <protection locked="0"/>
    </xf>
    <xf numFmtId="0" fontId="6" fillId="0" borderId="10" xfId="0" applyFont="1" applyBorder="1" applyAlignment="1" applyProtection="1">
      <alignment horizontal="center" vertical="top" wrapText="1"/>
      <protection locked="0"/>
    </xf>
    <xf numFmtId="0" fontId="6" fillId="0" borderId="0" xfId="0" applyFont="1" applyAlignment="1" applyProtection="1">
      <alignment horizontal="center" vertical="top" wrapText="1"/>
      <protection locked="0"/>
    </xf>
    <xf numFmtId="0" fontId="6" fillId="0" borderId="24" xfId="0" applyFont="1" applyBorder="1" applyAlignment="1" applyProtection="1">
      <alignment horizontal="center" vertical="top" wrapText="1"/>
      <protection locked="0"/>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18" xfId="0" applyFont="1" applyBorder="1" applyAlignment="1" applyProtection="1">
      <alignment horizontal="center" vertical="top" wrapText="1"/>
      <protection locked="0"/>
    </xf>
    <xf numFmtId="0" fontId="18" fillId="0" borderId="11" xfId="0" applyFont="1" applyBorder="1" applyAlignment="1">
      <alignment horizontal="right" vertical="center"/>
    </xf>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pplyProtection="1">
      <alignment horizontal="left" vertical="center"/>
      <protection locked="0"/>
    </xf>
    <xf numFmtId="0" fontId="6" fillId="0" borderId="36" xfId="0" applyFont="1" applyBorder="1" applyAlignment="1" applyProtection="1">
      <alignment horizontal="left" vertical="center"/>
      <protection locked="0"/>
    </xf>
    <xf numFmtId="44" fontId="20" fillId="0" borderId="1" xfId="2" applyFont="1" applyBorder="1" applyAlignment="1" applyProtection="1">
      <alignment horizontal="left"/>
      <protection locked="0"/>
    </xf>
    <xf numFmtId="44" fontId="6" fillId="0" borderId="3" xfId="2" applyFont="1" applyBorder="1" applyAlignment="1" applyProtection="1">
      <protection locked="0"/>
    </xf>
    <xf numFmtId="0" fontId="6" fillId="0" borderId="1"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0" fontId="6" fillId="0" borderId="19" xfId="0" applyFont="1" applyBorder="1" applyAlignment="1" applyProtection="1">
      <alignment horizontal="left" vertical="center" wrapText="1"/>
      <protection locked="0"/>
    </xf>
    <xf numFmtId="0" fontId="25" fillId="0" borderId="17" xfId="0" applyFont="1" applyBorder="1" applyAlignment="1">
      <alignment horizontal="right" vertical="top" wrapText="1"/>
    </xf>
    <xf numFmtId="0" fontId="25" fillId="0" borderId="0" xfId="0" applyFont="1" applyAlignment="1">
      <alignment horizontal="right" vertical="top" wrapText="1"/>
    </xf>
    <xf numFmtId="0" fontId="12" fillId="0" borderId="1" xfId="0" applyFont="1" applyBorder="1" applyAlignment="1" applyProtection="1">
      <alignment horizontal="left" vertical="center"/>
      <protection locked="0"/>
    </xf>
    <xf numFmtId="0" fontId="12" fillId="0" borderId="2" xfId="0" applyFont="1" applyBorder="1" applyAlignment="1" applyProtection="1">
      <alignment horizontal="left" vertical="center"/>
      <protection locked="0"/>
    </xf>
    <xf numFmtId="0" fontId="12" fillId="0" borderId="3" xfId="0" applyFont="1" applyBorder="1" applyAlignment="1" applyProtection="1">
      <alignment horizontal="left" vertical="center"/>
      <protection locked="0"/>
    </xf>
    <xf numFmtId="0" fontId="12" fillId="0" borderId="8" xfId="0" applyFont="1" applyBorder="1" applyAlignment="1" applyProtection="1">
      <alignment horizontal="left" vertical="center"/>
      <protection locked="0"/>
    </xf>
    <xf numFmtId="0" fontId="12" fillId="0" borderId="7" xfId="0" applyFont="1" applyBorder="1" applyAlignment="1" applyProtection="1">
      <alignment horizontal="left" vertical="center"/>
      <protection locked="0"/>
    </xf>
    <xf numFmtId="0" fontId="12" fillId="0" borderId="9" xfId="0" applyFont="1" applyBorder="1" applyAlignment="1" applyProtection="1">
      <alignment horizontal="left" vertical="center"/>
      <protection locked="0"/>
    </xf>
    <xf numFmtId="0" fontId="12" fillId="0" borderId="4" xfId="0" applyFont="1" applyBorder="1" applyAlignment="1" applyProtection="1">
      <alignment horizontal="left" vertical="center"/>
      <protection locked="0"/>
    </xf>
    <xf numFmtId="0" fontId="12" fillId="0" borderId="36" xfId="0" applyFont="1" applyBorder="1" applyAlignment="1" applyProtection="1">
      <alignment horizontal="left" vertical="center"/>
      <protection locked="0"/>
    </xf>
    <xf numFmtId="0" fontId="6" fillId="0" borderId="7" xfId="0" applyFont="1" applyBorder="1" applyAlignment="1" applyProtection="1">
      <alignment horizontal="center" vertical="center"/>
      <protection locked="0"/>
    </xf>
    <xf numFmtId="0" fontId="20" fillId="0" borderId="1" xfId="0" applyFont="1" applyBorder="1" applyAlignment="1" applyProtection="1">
      <alignment horizontal="left" vertical="center"/>
      <protection locked="0"/>
    </xf>
    <xf numFmtId="0" fontId="20" fillId="0" borderId="2" xfId="0" applyFont="1" applyBorder="1" applyAlignment="1" applyProtection="1">
      <alignment horizontal="left" vertical="center"/>
      <protection locked="0"/>
    </xf>
    <xf numFmtId="0" fontId="20" fillId="0" borderId="3" xfId="0" applyFont="1" applyBorder="1" applyAlignment="1" applyProtection="1">
      <alignment horizontal="left" vertical="center"/>
      <protection locked="0"/>
    </xf>
    <xf numFmtId="0" fontId="7" fillId="7" borderId="4" xfId="0" applyFont="1" applyFill="1" applyBorder="1" applyAlignment="1">
      <alignment horizontal="right"/>
    </xf>
    <xf numFmtId="0" fontId="43" fillId="0" borderId="0" xfId="0" applyFont="1" applyAlignment="1">
      <alignment horizontal="left" vertical="top" wrapText="1"/>
    </xf>
    <xf numFmtId="0" fontId="43" fillId="0" borderId="0" xfId="0" applyFont="1" applyAlignment="1">
      <alignment horizontal="left" vertical="top"/>
    </xf>
    <xf numFmtId="0" fontId="35" fillId="7" borderId="35" xfId="0" applyFont="1" applyFill="1" applyBorder="1" applyAlignment="1">
      <alignment horizontal="left" vertical="center"/>
    </xf>
    <xf numFmtId="0" fontId="35" fillId="7" borderId="15" xfId="0" applyFont="1" applyFill="1" applyBorder="1" applyAlignment="1">
      <alignment horizontal="left" vertical="center"/>
    </xf>
    <xf numFmtId="0" fontId="13" fillId="0" borderId="0" xfId="0" applyFont="1" applyAlignment="1">
      <alignment horizontal="center" vertical="center" wrapText="1"/>
    </xf>
    <xf numFmtId="0" fontId="15" fillId="0" borderId="0" xfId="0" applyFont="1" applyAlignment="1">
      <alignment horizontal="center" vertical="center" wrapText="1"/>
    </xf>
    <xf numFmtId="0" fontId="18" fillId="0" borderId="12" xfId="0" applyFont="1" applyBorder="1" applyAlignment="1" applyProtection="1">
      <alignment horizontal="center" vertical="center" wrapText="1"/>
      <protection locked="0"/>
    </xf>
    <xf numFmtId="0" fontId="23" fillId="8" borderId="4" xfId="0" applyFont="1" applyFill="1" applyBorder="1" applyAlignment="1">
      <alignment horizontal="center" vertical="center" wrapText="1"/>
    </xf>
    <xf numFmtId="0" fontId="23" fillId="5" borderId="4" xfId="0" applyFont="1" applyFill="1" applyBorder="1" applyAlignment="1">
      <alignment horizontal="center" vertical="center" wrapText="1"/>
    </xf>
    <xf numFmtId="0" fontId="7" fillId="9" borderId="4" xfId="0" applyFont="1" applyFill="1" applyBorder="1" applyAlignment="1">
      <alignment horizontal="center" vertical="center" wrapText="1"/>
    </xf>
    <xf numFmtId="0" fontId="43" fillId="0" borderId="14" xfId="0" applyFont="1" applyBorder="1" applyAlignment="1">
      <alignment horizontal="left" vertical="top" wrapText="1"/>
    </xf>
    <xf numFmtId="0" fontId="43" fillId="0" borderId="14" xfId="0" applyFont="1" applyBorder="1" applyAlignment="1">
      <alignment horizontal="left" vertical="top"/>
    </xf>
    <xf numFmtId="0" fontId="43" fillId="0" borderId="4" xfId="0" applyFont="1" applyBorder="1" applyAlignment="1">
      <alignment horizontal="left" vertical="top"/>
    </xf>
    <xf numFmtId="0" fontId="7" fillId="9" borderId="42" xfId="0" applyFont="1" applyFill="1" applyBorder="1" applyAlignment="1">
      <alignment horizontal="center" vertical="center" wrapText="1"/>
    </xf>
    <xf numFmtId="0" fontId="7" fillId="9" borderId="43" xfId="0" applyFont="1" applyFill="1" applyBorder="1" applyAlignment="1">
      <alignment horizontal="center" vertical="center" wrapText="1"/>
    </xf>
    <xf numFmtId="0" fontId="7" fillId="9" borderId="16" xfId="0" applyFont="1" applyFill="1" applyBorder="1" applyAlignment="1">
      <alignment horizontal="center" vertical="center" wrapText="1"/>
    </xf>
    <xf numFmtId="0" fontId="7" fillId="9" borderId="27" xfId="0" applyFont="1" applyFill="1" applyBorder="1" applyAlignment="1">
      <alignment horizontal="center" vertical="center" wrapText="1"/>
    </xf>
    <xf numFmtId="0" fontId="7" fillId="9" borderId="12" xfId="0" applyFont="1" applyFill="1" applyBorder="1" applyAlignment="1">
      <alignment horizontal="center" vertical="center" wrapText="1"/>
    </xf>
    <xf numFmtId="0" fontId="7" fillId="9" borderId="28" xfId="0" applyFont="1" applyFill="1" applyBorder="1" applyAlignment="1">
      <alignment horizontal="center" vertical="center" wrapText="1"/>
    </xf>
    <xf numFmtId="0" fontId="3" fillId="0" borderId="0" xfId="0" applyFont="1" applyAlignment="1">
      <alignment horizontal="center"/>
    </xf>
  </cellXfs>
  <cellStyles count="4">
    <cellStyle name="Lien hypertexte" xfId="1" builtinId="8"/>
    <cellStyle name="Monétaire" xfId="2" builtinId="4"/>
    <cellStyle name="Normal" xfId="0" builtinId="0"/>
    <cellStyle name="Pourcentage" xfId="3" builtinId="5"/>
  </cellStyles>
  <dxfs count="9">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277091</xdr:colOff>
      <xdr:row>0</xdr:row>
      <xdr:rowOff>187534</xdr:rowOff>
    </xdr:from>
    <xdr:to>
      <xdr:col>0</xdr:col>
      <xdr:colOff>1806806</xdr:colOff>
      <xdr:row>0</xdr:row>
      <xdr:rowOff>1312602</xdr:rowOff>
    </xdr:to>
    <xdr:pic>
      <xdr:nvPicPr>
        <xdr:cNvPr id="2" name="Image 1">
          <a:extLst>
            <a:ext uri="{FF2B5EF4-FFF2-40B4-BE49-F238E27FC236}">
              <a16:creationId xmlns:a16="http://schemas.microsoft.com/office/drawing/2014/main" id="{D3520F1E-30ED-4208-9248-A8C425E1B7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7091" y="187534"/>
          <a:ext cx="1524000" cy="11250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277091</xdr:colOff>
      <xdr:row>0</xdr:row>
      <xdr:rowOff>187534</xdr:rowOff>
    </xdr:from>
    <xdr:to>
      <xdr:col>0</xdr:col>
      <xdr:colOff>2609850</xdr:colOff>
      <xdr:row>2</xdr:row>
      <xdr:rowOff>310638</xdr:rowOff>
    </xdr:to>
    <xdr:pic>
      <xdr:nvPicPr>
        <xdr:cNvPr id="2" name="Imag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7091" y="187534"/>
          <a:ext cx="2332759" cy="16471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152400</xdr:colOff>
      <xdr:row>0</xdr:row>
      <xdr:rowOff>68580</xdr:rowOff>
    </xdr:from>
    <xdr:to>
      <xdr:col>0</xdr:col>
      <xdr:colOff>1257300</xdr:colOff>
      <xdr:row>0</xdr:row>
      <xdr:rowOff>762000</xdr:rowOff>
    </xdr:to>
    <xdr:pic>
      <xdr:nvPicPr>
        <xdr:cNvPr id="3" name="Image 2">
          <a:extLst>
            <a:ext uri="{FF2B5EF4-FFF2-40B4-BE49-F238E27FC236}">
              <a16:creationId xmlns:a16="http://schemas.microsoft.com/office/drawing/2014/main" id="{B6185A83-1FC3-4FFF-841D-F272406B66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68580"/>
          <a:ext cx="1104900" cy="6934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152400</xdr:colOff>
      <xdr:row>0</xdr:row>
      <xdr:rowOff>68580</xdr:rowOff>
    </xdr:from>
    <xdr:to>
      <xdr:col>0</xdr:col>
      <xdr:colOff>1257300</xdr:colOff>
      <xdr:row>0</xdr:row>
      <xdr:rowOff>807720</xdr:rowOff>
    </xdr:to>
    <xdr:pic>
      <xdr:nvPicPr>
        <xdr:cNvPr id="2" name="Image 1">
          <a:extLst>
            <a:ext uri="{FF2B5EF4-FFF2-40B4-BE49-F238E27FC236}">
              <a16:creationId xmlns:a16="http://schemas.microsoft.com/office/drawing/2014/main" id="{FF2534CA-4610-47EF-8064-5630DE6E3D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68580"/>
          <a:ext cx="1104900" cy="6934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640080</xdr:colOff>
          <xdr:row>88</xdr:row>
          <xdr:rowOff>30480</xdr:rowOff>
        </xdr:from>
        <xdr:to>
          <xdr:col>2</xdr:col>
          <xdr:colOff>0</xdr:colOff>
          <xdr:row>89</xdr:row>
          <xdr:rowOff>22860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640080</xdr:colOff>
          <xdr:row>87</xdr:row>
          <xdr:rowOff>30480</xdr:rowOff>
        </xdr:from>
        <xdr:to>
          <xdr:col>2</xdr:col>
          <xdr:colOff>0</xdr:colOff>
          <xdr:row>88</xdr:row>
          <xdr:rowOff>22860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114300</xdr:colOff>
      <xdr:row>1</xdr:row>
      <xdr:rowOff>1</xdr:rowOff>
    </xdr:from>
    <xdr:to>
      <xdr:col>2</xdr:col>
      <xdr:colOff>281481</xdr:colOff>
      <xdr:row>3</xdr:row>
      <xdr:rowOff>276225</xdr:rowOff>
    </xdr:to>
    <xdr:pic>
      <xdr:nvPicPr>
        <xdr:cNvPr id="4" name="Imag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0" y="190501"/>
          <a:ext cx="1214931" cy="83819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419100</xdr:colOff>
          <xdr:row>6</xdr:row>
          <xdr:rowOff>45720</xdr:rowOff>
        </xdr:from>
        <xdr:to>
          <xdr:col>8</xdr:col>
          <xdr:colOff>60960</xdr:colOff>
          <xdr:row>6</xdr:row>
          <xdr:rowOff>266700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6</xdr:row>
          <xdr:rowOff>60960</xdr:rowOff>
        </xdr:from>
        <xdr:to>
          <xdr:col>10</xdr:col>
          <xdr:colOff>45720</xdr:colOff>
          <xdr:row>6</xdr:row>
          <xdr:rowOff>274320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6</xdr:row>
          <xdr:rowOff>45720</xdr:rowOff>
        </xdr:from>
        <xdr:to>
          <xdr:col>14</xdr:col>
          <xdr:colOff>60960</xdr:colOff>
          <xdr:row>6</xdr:row>
          <xdr:rowOff>266700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303166</xdr:colOff>
      <xdr:row>0</xdr:row>
      <xdr:rowOff>145970</xdr:rowOff>
    </xdr:from>
    <xdr:to>
      <xdr:col>1</xdr:col>
      <xdr:colOff>930802</xdr:colOff>
      <xdr:row>0</xdr:row>
      <xdr:rowOff>1315037</xdr:rowOff>
    </xdr:to>
    <xdr:pic>
      <xdr:nvPicPr>
        <xdr:cNvPr id="2" name="Imag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66" y="144065"/>
          <a:ext cx="1593471" cy="116716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303166</xdr:colOff>
      <xdr:row>0</xdr:row>
      <xdr:rowOff>145970</xdr:rowOff>
    </xdr:from>
    <xdr:to>
      <xdr:col>1</xdr:col>
      <xdr:colOff>930802</xdr:colOff>
      <xdr:row>0</xdr:row>
      <xdr:rowOff>1315037</xdr:rowOff>
    </xdr:to>
    <xdr:pic>
      <xdr:nvPicPr>
        <xdr:cNvPr id="2" name="Imag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66" y="144065"/>
          <a:ext cx="1589661" cy="117097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Lysanne Boily" id="{EFC044CD-98D5-4CDF-92EC-9BAB393E74DA}" userId="S::lysanne.boily@mrc-fjord.qc.ca::39e0df72-d870-45d0-b974-64a708aaf0ab" providerId="AD"/>
  <person displayName="Tania Tremblay" id="{BDF007E4-2235-4D31-BA62-64A5802513D9}" userId="S::tania.tremblay@mrc-fjord.qc.ca::89246370-afbf-4f65-91a9-65f441ab92ce" providerId="AD"/>
</personList>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mrcfs01\Secretariat\200_ress_fin\207_dep_cpte_a_payer\207-130_don_subv\pol_sout_projets_struct\crit&#232;res%20et%20formulaires\Cr&#233;ation%20formulaier\VF_formulaire_PSPS_demande%20et%20rapport%20final.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ania Tremblay" refreshedDate="44734.577737731481" createdVersion="8" refreshedVersion="8" minRefreshableVersion="3" recordCount="23" xr:uid="{6228D6CC-1EDE-4417-8833-FF50863C66A5}">
  <cacheSource type="worksheet">
    <worksheetSource ref="A8:O42" sheet="Rapport final PSPS - Factures" r:id="rId2"/>
  </cacheSource>
  <cacheFields count="12">
    <cacheField name="No de facture (obligatoire)" numFmtId="0">
      <sharedItems containsNonDate="0" containsString="0" containsBlank="1"/>
    </cacheField>
    <cacheField name="Date de la facture (obligatoire)" numFmtId="14">
      <sharedItems containsNonDate="0" containsString="0" containsBlank="1"/>
    </cacheField>
    <cacheField name="Poste de dépenses_x000a_(obligatoire, sélectionner dans la liste déroulante)" numFmtId="0">
      <sharedItems containsNonDate="0" containsBlank="1" count="4">
        <m/>
        <s v="Honoraires (contrat)" u="1"/>
        <s v="RH - Salaires et avantages " u="1"/>
        <s v="Inventaire" u="1"/>
      </sharedItems>
    </cacheField>
    <cacheField name="Description de la dépenses_x000a_(obligatoire)" numFmtId="0">
      <sharedItems containsNonDate="0" containsString="0" containsBlank="1"/>
    </cacheField>
    <cacheField name="Fournisseur (obligatoire)" numFmtId="0">
      <sharedItems containsNonDate="0" containsString="0" containsBlank="1"/>
    </cacheField>
    <cacheField name="Coût sans taxes_x000a_(calcul automatique)" numFmtId="44">
      <sharedItems containsString="0" containsBlank="1" containsNumber="1" containsInteger="1" minValue="0" maxValue="0"/>
    </cacheField>
    <cacheField name="Taxes applicables (obligatoire, sélectionner dans la liste déroulante) " numFmtId="0">
      <sharedItems containsNonDate="0" containsString="0" containsBlank="1"/>
    </cacheField>
    <cacheField name=" TPS_x000a_(calcul automatique)" numFmtId="44">
      <sharedItems containsSemiMixedTypes="0" containsString="0" containsNumber="1" containsInteger="1" minValue="0" maxValue="0"/>
    </cacheField>
    <cacheField name=" TVQ_x000a_(calcul automatique)" numFmtId="44">
      <sharedItems containsSemiMixedTypes="0" containsString="0" containsNumber="1" containsInteger="1" minValue="0" maxValue="0"/>
    </cacheField>
    <cacheField name="Taux de retour de taxes (obligatoire, sélectionner dans la liste déroulante) " numFmtId="0">
      <sharedItems containsNonDate="0" containsString="0" containsBlank="1"/>
    </cacheField>
    <cacheField name="Montant du retour de taxes (calcul automatique)" numFmtId="44">
      <sharedItems containsSemiMixedTypes="0" containsString="0" containsNumber="1" containsInteger="1" minValue="0" maxValue="0"/>
    </cacheField>
    <cacheField name="Total admissible (calcul automatique)" numFmtId="44">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
  <r>
    <m/>
    <m/>
    <x v="0"/>
    <m/>
    <m/>
    <n v="0"/>
    <m/>
    <n v="0"/>
    <n v="0"/>
    <m/>
    <n v="0"/>
    <n v="0"/>
  </r>
  <r>
    <m/>
    <m/>
    <x v="0"/>
    <m/>
    <m/>
    <n v="0"/>
    <m/>
    <n v="0"/>
    <n v="0"/>
    <m/>
    <n v="0"/>
    <n v="0"/>
  </r>
  <r>
    <m/>
    <m/>
    <x v="0"/>
    <m/>
    <m/>
    <n v="0"/>
    <m/>
    <n v="0"/>
    <n v="0"/>
    <m/>
    <n v="0"/>
    <n v="0"/>
  </r>
  <r>
    <m/>
    <m/>
    <x v="0"/>
    <m/>
    <m/>
    <n v="0"/>
    <m/>
    <n v="0"/>
    <n v="0"/>
    <m/>
    <n v="0"/>
    <n v="0"/>
  </r>
  <r>
    <m/>
    <m/>
    <x v="0"/>
    <m/>
    <m/>
    <n v="0"/>
    <m/>
    <n v="0"/>
    <n v="0"/>
    <m/>
    <n v="0"/>
    <n v="0"/>
  </r>
  <r>
    <m/>
    <m/>
    <x v="0"/>
    <m/>
    <m/>
    <n v="0"/>
    <m/>
    <n v="0"/>
    <n v="0"/>
    <m/>
    <n v="0"/>
    <n v="0"/>
  </r>
  <r>
    <m/>
    <m/>
    <x v="0"/>
    <m/>
    <m/>
    <n v="0"/>
    <m/>
    <n v="0"/>
    <n v="0"/>
    <m/>
    <n v="0"/>
    <n v="0"/>
  </r>
  <r>
    <m/>
    <m/>
    <x v="0"/>
    <m/>
    <m/>
    <n v="0"/>
    <m/>
    <n v="0"/>
    <n v="0"/>
    <m/>
    <n v="0"/>
    <n v="0"/>
  </r>
  <r>
    <m/>
    <m/>
    <x v="0"/>
    <m/>
    <m/>
    <n v="0"/>
    <m/>
    <n v="0"/>
    <n v="0"/>
    <m/>
    <n v="0"/>
    <n v="0"/>
  </r>
  <r>
    <m/>
    <m/>
    <x v="0"/>
    <m/>
    <m/>
    <n v="0"/>
    <m/>
    <n v="0"/>
    <n v="0"/>
    <m/>
    <n v="0"/>
    <n v="0"/>
  </r>
  <r>
    <m/>
    <m/>
    <x v="0"/>
    <m/>
    <m/>
    <n v="0"/>
    <m/>
    <n v="0"/>
    <n v="0"/>
    <m/>
    <n v="0"/>
    <n v="0"/>
  </r>
  <r>
    <m/>
    <m/>
    <x v="0"/>
    <m/>
    <m/>
    <n v="0"/>
    <m/>
    <n v="0"/>
    <n v="0"/>
    <m/>
    <n v="0"/>
    <n v="0"/>
  </r>
  <r>
    <m/>
    <m/>
    <x v="0"/>
    <m/>
    <m/>
    <n v="0"/>
    <m/>
    <n v="0"/>
    <n v="0"/>
    <m/>
    <n v="0"/>
    <n v="0"/>
  </r>
  <r>
    <m/>
    <m/>
    <x v="0"/>
    <m/>
    <m/>
    <m/>
    <m/>
    <n v="0"/>
    <n v="0"/>
    <m/>
    <n v="0"/>
    <n v="0"/>
  </r>
  <r>
    <m/>
    <m/>
    <x v="0"/>
    <m/>
    <m/>
    <m/>
    <m/>
    <n v="0"/>
    <n v="0"/>
    <m/>
    <n v="0"/>
    <n v="0"/>
  </r>
  <r>
    <m/>
    <m/>
    <x v="0"/>
    <m/>
    <m/>
    <m/>
    <m/>
    <n v="0"/>
    <n v="0"/>
    <m/>
    <n v="0"/>
    <n v="0"/>
  </r>
  <r>
    <m/>
    <m/>
    <x v="0"/>
    <m/>
    <m/>
    <m/>
    <m/>
    <n v="0"/>
    <n v="0"/>
    <m/>
    <n v="0"/>
    <n v="0"/>
  </r>
  <r>
    <m/>
    <m/>
    <x v="0"/>
    <m/>
    <m/>
    <n v="0"/>
    <m/>
    <n v="0"/>
    <n v="0"/>
    <m/>
    <n v="0"/>
    <n v="0"/>
  </r>
  <r>
    <m/>
    <m/>
    <x v="0"/>
    <m/>
    <m/>
    <n v="0"/>
    <m/>
    <n v="0"/>
    <n v="0"/>
    <m/>
    <n v="0"/>
    <n v="0"/>
  </r>
  <r>
    <m/>
    <m/>
    <x v="0"/>
    <m/>
    <m/>
    <n v="0"/>
    <m/>
    <n v="0"/>
    <n v="0"/>
    <m/>
    <n v="0"/>
    <n v="0"/>
  </r>
  <r>
    <m/>
    <m/>
    <x v="0"/>
    <m/>
    <m/>
    <n v="0"/>
    <m/>
    <n v="0"/>
    <n v="0"/>
    <m/>
    <n v="0"/>
    <n v="0"/>
  </r>
  <r>
    <m/>
    <m/>
    <x v="0"/>
    <m/>
    <m/>
    <n v="0"/>
    <m/>
    <n v="0"/>
    <n v="0"/>
    <m/>
    <n v="0"/>
    <n v="0"/>
  </r>
  <r>
    <m/>
    <m/>
    <x v="0"/>
    <m/>
    <m/>
    <n v="0"/>
    <m/>
    <n v="0"/>
    <n v="0"/>
    <m/>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33687E1-D84E-47F0-BDFD-4646D479FB0E}" name="Tableau croisé dynamique2" cacheId="0" applyNumberFormats="0" applyBorderFormats="0" applyFontFormats="0" applyPatternFormats="0" applyAlignmentFormats="0" applyWidthHeightFormats="1" dataCaption="Valeurs" updatedVersion="8" minRefreshableVersion="3" useAutoFormatting="1" itemPrintTitles="1" createdVersion="8" indent="0" outline="1" outlineData="1" multipleFieldFilters="0">
  <location ref="A3:B4" firstHeaderRow="1" firstDataRow="1" firstDataCol="1"/>
  <pivotFields count="12">
    <pivotField showAll="0"/>
    <pivotField showAll="0"/>
    <pivotField axis="axisRow" showAll="0">
      <items count="5">
        <item h="1" x="0"/>
        <item h="1" m="1" x="1"/>
        <item h="1" m="1" x="2"/>
        <item m="1" x="3"/>
        <item t="default"/>
      </items>
    </pivotField>
    <pivotField showAll="0"/>
    <pivotField showAll="0"/>
    <pivotField numFmtId="44" showAll="0"/>
    <pivotField showAll="0"/>
    <pivotField numFmtId="44" showAll="0"/>
    <pivotField numFmtId="44" showAll="0"/>
    <pivotField showAll="0"/>
    <pivotField numFmtId="44" showAll="0"/>
    <pivotField dataField="1" numFmtId="44" showAll="0"/>
  </pivotFields>
  <rowFields count="1">
    <field x="2"/>
  </rowFields>
  <rowItems count="1">
    <i t="grand">
      <x/>
    </i>
  </rowItems>
  <colItems count="1">
    <i/>
  </colItems>
  <dataFields count="1">
    <dataField name="Somme de Total admissible (calcul automatique)" fld="1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hème Office">
  <a:themeElements>
    <a:clrScheme name="Débit">
      <a:dk1>
        <a:sysClr val="windowText" lastClr="000000"/>
      </a:dk1>
      <a:lt1>
        <a:sysClr val="window" lastClr="FFFFFF"/>
      </a:lt1>
      <a:dk2>
        <a:srgbClr val="04617B"/>
      </a:dk2>
      <a:lt2>
        <a:srgbClr val="DBF5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8" dT="2026-06-03T19:32:32.71" personId="{BDF007E4-2235-4D31-BA62-64A5802513D9}" id="{BD89D8BC-8603-4B63-BBFB-0FC5400F912E}">
    <text>A modifier selon la politique modifiée 2026.</text>
  </threadedComment>
  <threadedComment ref="M32" dT="2025-07-10T18:08:44.20" personId="{EFC044CD-98D5-4CDF-92EC-9BAB393E74DA}" id="{20020A04-9174-4366-83D9-A9872FEF74E2}">
    <text>Meme chose ici, ou le calcul ne se fait pas?</text>
  </threadedComment>
  <threadedComment ref="H51" dT="2025-07-10T18:09:23.49" personId="{EFC044CD-98D5-4CDF-92EC-9BAB393E74DA}" id="{B824F8E2-E10E-4A13-8FA3-BC41F973EFF7}">
    <text>Mettre le même tableau que pour le budget initial mais pour le budget final</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xml"/><Relationship Id="rId3" Type="http://schemas.openxmlformats.org/officeDocument/2006/relationships/printerSettings" Target="../printerSettings/printerSettings7.bin"/><Relationship Id="rId7" Type="http://schemas.openxmlformats.org/officeDocument/2006/relationships/vmlDrawing" Target="../drawings/vmlDrawing2.vml"/><Relationship Id="rId12" Type="http://schemas.openxmlformats.org/officeDocument/2006/relationships/ctrlProp" Target="../ctrlProps/ctrlProp5.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drawing" Target="../drawings/drawing5.xml"/><Relationship Id="rId11" Type="http://schemas.openxmlformats.org/officeDocument/2006/relationships/ctrlProp" Target="../ctrlProps/ctrlProp4.xml"/><Relationship Id="rId5" Type="http://schemas.openxmlformats.org/officeDocument/2006/relationships/printerSettings" Target="../printerSettings/printerSettings8.bin"/><Relationship Id="rId10" Type="http://schemas.openxmlformats.org/officeDocument/2006/relationships/ctrlProp" Target="../ctrlProps/ctrlProp3.xml"/><Relationship Id="rId4" Type="http://schemas.openxmlformats.org/officeDocument/2006/relationships/hyperlink" Target="mailto:aide.financi&#232;re@mrc-fjord.qc.ca" TargetMode="External"/><Relationship Id="rId9" Type="http://schemas.openxmlformats.org/officeDocument/2006/relationships/ctrlProp" Target="../ctrlProps/ctrlProp2.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F007D-9165-4838-92A1-AE2331EDE785}">
  <dimension ref="A1:S57"/>
  <sheetViews>
    <sheetView showGridLines="0" zoomScale="40" zoomScaleNormal="40" zoomScaleSheetLayoutView="25" workbookViewId="0">
      <selection activeCell="G11" sqref="G11"/>
    </sheetView>
  </sheetViews>
  <sheetFormatPr baseColWidth="10" defaultColWidth="18.33203125" defaultRowHeight="14.4" x14ac:dyDescent="0.3"/>
  <cols>
    <col min="1" max="1" width="64.6640625" style="187" customWidth="1"/>
    <col min="2" max="2" width="59.33203125" style="188" customWidth="1"/>
    <col min="3" max="3" width="55.6640625" style="114" customWidth="1"/>
    <col min="4" max="4" width="46.88671875" style="114" customWidth="1"/>
    <col min="5" max="5" width="23.88671875" style="114" customWidth="1"/>
    <col min="6" max="6" width="19.44140625" style="114" customWidth="1"/>
    <col min="7" max="8" width="39" style="114" customWidth="1"/>
    <col min="9" max="9" width="29.109375" style="114" customWidth="1"/>
    <col min="10" max="10" width="37" style="196" customWidth="1"/>
    <col min="11" max="11" width="37" style="114" customWidth="1"/>
    <col min="12" max="12" width="44.44140625" style="114" customWidth="1"/>
    <col min="13" max="13" width="32" style="114" customWidth="1"/>
    <col min="14" max="14" width="30" style="114" customWidth="1"/>
    <col min="15" max="15" width="6.88671875" style="114" customWidth="1"/>
    <col min="16" max="17" width="18.33203125" style="114"/>
    <col min="18" max="18" width="26.6640625" style="114" customWidth="1"/>
    <col min="19" max="16384" width="18.33203125" style="114"/>
  </cols>
  <sheetData>
    <row r="1" spans="1:19" ht="113.25" customHeight="1" x14ac:dyDescent="0.3">
      <c r="A1" s="304" t="s">
        <v>663</v>
      </c>
      <c r="B1" s="304"/>
      <c r="C1" s="304"/>
      <c r="D1" s="304"/>
      <c r="E1" s="304"/>
      <c r="F1" s="304"/>
      <c r="G1" s="304"/>
      <c r="H1" s="304"/>
      <c r="I1" s="304"/>
      <c r="J1" s="304"/>
      <c r="K1" s="304"/>
      <c r="L1" s="304"/>
      <c r="M1" s="304"/>
      <c r="N1" s="304"/>
      <c r="O1" s="200"/>
      <c r="P1" s="200"/>
      <c r="Q1" s="200"/>
      <c r="R1" s="200"/>
      <c r="S1" s="200"/>
    </row>
    <row r="2" spans="1:19" ht="8.25" customHeight="1" x14ac:dyDescent="0.3">
      <c r="A2" s="176"/>
      <c r="B2" s="176"/>
      <c r="C2" s="176"/>
      <c r="D2" s="176"/>
      <c r="E2" s="176"/>
      <c r="F2" s="176"/>
      <c r="G2" s="176"/>
      <c r="H2" s="176"/>
      <c r="I2" s="176"/>
      <c r="J2" s="176"/>
      <c r="K2" s="176"/>
      <c r="L2" s="176"/>
      <c r="M2" s="176"/>
    </row>
    <row r="3" spans="1:19" ht="30" customHeight="1" thickBot="1" x14ac:dyDescent="0.35">
      <c r="A3" s="177" t="s">
        <v>24</v>
      </c>
      <c r="B3" s="308"/>
      <c r="C3" s="308"/>
      <c r="D3" s="308"/>
      <c r="E3" s="174"/>
      <c r="F3" s="174"/>
      <c r="G3" s="178"/>
      <c r="H3" s="178"/>
      <c r="I3" s="178"/>
      <c r="J3" s="178"/>
      <c r="K3" s="178"/>
      <c r="L3" s="178"/>
      <c r="M3" s="178"/>
    </row>
    <row r="4" spans="1:19" ht="12.6" customHeight="1" x14ac:dyDescent="0.3">
      <c r="A4" s="179"/>
      <c r="B4" s="180"/>
      <c r="C4" s="180"/>
      <c r="D4" s="178"/>
      <c r="E4" s="178"/>
      <c r="F4" s="178"/>
      <c r="G4" s="178"/>
      <c r="H4" s="178"/>
      <c r="I4" s="178"/>
      <c r="J4" s="178"/>
      <c r="K4" s="178"/>
      <c r="L4" s="178"/>
      <c r="M4" s="178"/>
    </row>
    <row r="5" spans="1:19" ht="47.25" customHeight="1" x14ac:dyDescent="0.3">
      <c r="A5" s="309" t="s">
        <v>621</v>
      </c>
      <c r="B5" s="310"/>
      <c r="C5" s="310"/>
      <c r="D5" s="310"/>
      <c r="E5" s="310"/>
      <c r="F5" s="311"/>
      <c r="G5" s="315" t="s">
        <v>586</v>
      </c>
      <c r="H5" s="315"/>
      <c r="I5" s="315"/>
      <c r="J5" s="315"/>
      <c r="K5" s="315"/>
      <c r="L5" s="315"/>
      <c r="M5" s="306" t="s">
        <v>589</v>
      </c>
      <c r="N5" s="306"/>
    </row>
    <row r="6" spans="1:19" ht="26.25" customHeight="1" x14ac:dyDescent="0.3">
      <c r="A6" s="312"/>
      <c r="B6" s="313"/>
      <c r="C6" s="313"/>
      <c r="D6" s="313"/>
      <c r="E6" s="313"/>
      <c r="F6" s="314"/>
      <c r="G6" s="315"/>
      <c r="H6" s="315"/>
      <c r="I6" s="315"/>
      <c r="J6" s="315"/>
      <c r="K6" s="315"/>
      <c r="L6" s="315"/>
      <c r="M6" s="306"/>
      <c r="N6" s="306"/>
    </row>
    <row r="7" spans="1:19" ht="112.2" customHeight="1" x14ac:dyDescent="0.3">
      <c r="A7" s="260" t="s">
        <v>617</v>
      </c>
      <c r="B7" s="260" t="s">
        <v>611</v>
      </c>
      <c r="C7" s="260" t="s">
        <v>581</v>
      </c>
      <c r="D7" s="261" t="s">
        <v>588</v>
      </c>
      <c r="E7" s="316" t="s">
        <v>643</v>
      </c>
      <c r="F7" s="317"/>
      <c r="G7" s="260" t="s">
        <v>591</v>
      </c>
      <c r="H7" s="260" t="s">
        <v>594</v>
      </c>
      <c r="I7" s="260" t="s">
        <v>595</v>
      </c>
      <c r="J7" s="260" t="s">
        <v>678</v>
      </c>
      <c r="K7" s="260" t="s">
        <v>679</v>
      </c>
      <c r="L7" s="260" t="s">
        <v>680</v>
      </c>
      <c r="M7" s="260" t="s">
        <v>596</v>
      </c>
      <c r="N7" s="260" t="s">
        <v>606</v>
      </c>
    </row>
    <row r="8" spans="1:19" s="181" customFormat="1" ht="40.200000000000003" customHeight="1" x14ac:dyDescent="0.35">
      <c r="A8" s="262" t="s">
        <v>590</v>
      </c>
      <c r="B8" s="263"/>
      <c r="C8" s="264"/>
      <c r="D8" s="265">
        <v>0</v>
      </c>
      <c r="E8" s="293">
        <v>0</v>
      </c>
      <c r="F8" s="294"/>
      <c r="G8" s="266" t="s">
        <v>590</v>
      </c>
      <c r="H8" s="267">
        <f t="shared" ref="H8:H25" si="0">IF(G8="oui",D8*0.05,0)</f>
        <v>0</v>
      </c>
      <c r="I8" s="267">
        <f t="shared" ref="I8:I25" si="1">IF(G8="oui",D8*0.09975,0)</f>
        <v>0</v>
      </c>
      <c r="J8" s="266" t="s">
        <v>590</v>
      </c>
      <c r="K8" s="267">
        <f t="shared" ref="K8:K18" si="2">IF(J8="aucun",0,IF(J8="TPS seulement",H8,IF(J8="TPS + 62,8 % TVQ",(H8+0.628*I8),IF(J8="TPS + 50 % TVQ",(H8+0.5*I8),IF(J8="50 % TPS + 50 % TVQ",(0.5*H8+0.5*I8),IF(J8="Toutes les taxes",(H8 + I8),0))))))</f>
        <v>0</v>
      </c>
      <c r="L8" s="267">
        <f>(H8+I8)-K8</f>
        <v>0</v>
      </c>
      <c r="M8" s="268">
        <f>SUM(D8,L8,E8,F8)</f>
        <v>0</v>
      </c>
      <c r="N8" s="269" t="str">
        <f t="shared" ref="N8:N25" si="3">IF($M$31=0,"",M8/$M$31)</f>
        <v/>
      </c>
    </row>
    <row r="9" spans="1:19" s="181" customFormat="1" ht="40.200000000000003" customHeight="1" x14ac:dyDescent="0.35">
      <c r="A9" s="262" t="s">
        <v>590</v>
      </c>
      <c r="B9" s="263"/>
      <c r="C9" s="264"/>
      <c r="D9" s="265">
        <v>0</v>
      </c>
      <c r="E9" s="293">
        <v>0</v>
      </c>
      <c r="F9" s="294"/>
      <c r="G9" s="266" t="s">
        <v>590</v>
      </c>
      <c r="H9" s="267">
        <f t="shared" si="0"/>
        <v>0</v>
      </c>
      <c r="I9" s="267">
        <f t="shared" si="1"/>
        <v>0</v>
      </c>
      <c r="J9" s="266" t="s">
        <v>590</v>
      </c>
      <c r="K9" s="267">
        <f t="shared" si="2"/>
        <v>0</v>
      </c>
      <c r="L9" s="267">
        <f t="shared" ref="L9:L30" si="4">(H9+I9)-K9</f>
        <v>0</v>
      </c>
      <c r="M9" s="268">
        <f t="shared" ref="M9:M30" si="5">SUM(D9,L9,E9,F9)</f>
        <v>0</v>
      </c>
      <c r="N9" s="269" t="str">
        <f t="shared" si="3"/>
        <v/>
      </c>
    </row>
    <row r="10" spans="1:19" s="181" customFormat="1" ht="40.200000000000003" customHeight="1" x14ac:dyDescent="0.35">
      <c r="A10" s="262" t="s">
        <v>590</v>
      </c>
      <c r="B10" s="263"/>
      <c r="C10" s="264"/>
      <c r="D10" s="265">
        <v>0</v>
      </c>
      <c r="E10" s="293">
        <v>0</v>
      </c>
      <c r="F10" s="294"/>
      <c r="G10" s="266" t="s">
        <v>590</v>
      </c>
      <c r="H10" s="267">
        <f t="shared" si="0"/>
        <v>0</v>
      </c>
      <c r="I10" s="267">
        <f t="shared" si="1"/>
        <v>0</v>
      </c>
      <c r="J10" s="266" t="s">
        <v>590</v>
      </c>
      <c r="K10" s="267">
        <f t="shared" si="2"/>
        <v>0</v>
      </c>
      <c r="L10" s="267">
        <f t="shared" si="4"/>
        <v>0</v>
      </c>
      <c r="M10" s="268">
        <f t="shared" si="5"/>
        <v>0</v>
      </c>
      <c r="N10" s="269" t="str">
        <f t="shared" si="3"/>
        <v/>
      </c>
    </row>
    <row r="11" spans="1:19" s="181" customFormat="1" ht="40.200000000000003" customHeight="1" x14ac:dyDescent="0.35">
      <c r="A11" s="262" t="s">
        <v>590</v>
      </c>
      <c r="B11" s="263"/>
      <c r="C11" s="264"/>
      <c r="D11" s="265">
        <v>0</v>
      </c>
      <c r="E11" s="293">
        <v>0</v>
      </c>
      <c r="F11" s="294"/>
      <c r="G11" s="266" t="s">
        <v>590</v>
      </c>
      <c r="H11" s="267">
        <f t="shared" si="0"/>
        <v>0</v>
      </c>
      <c r="I11" s="267">
        <f t="shared" si="1"/>
        <v>0</v>
      </c>
      <c r="J11" s="266" t="s">
        <v>590</v>
      </c>
      <c r="K11" s="267">
        <f t="shared" si="2"/>
        <v>0</v>
      </c>
      <c r="L11" s="267">
        <f t="shared" si="4"/>
        <v>0</v>
      </c>
      <c r="M11" s="268">
        <f t="shared" si="5"/>
        <v>0</v>
      </c>
      <c r="N11" s="269" t="str">
        <f t="shared" si="3"/>
        <v/>
      </c>
    </row>
    <row r="12" spans="1:19" s="181" customFormat="1" ht="40.200000000000003" customHeight="1" x14ac:dyDescent="0.35">
      <c r="A12" s="262" t="s">
        <v>590</v>
      </c>
      <c r="B12" s="263"/>
      <c r="C12" s="264"/>
      <c r="D12" s="265">
        <v>0</v>
      </c>
      <c r="E12" s="293">
        <v>0</v>
      </c>
      <c r="F12" s="294"/>
      <c r="G12" s="266" t="s">
        <v>590</v>
      </c>
      <c r="H12" s="267">
        <f t="shared" si="0"/>
        <v>0</v>
      </c>
      <c r="I12" s="267">
        <f t="shared" si="1"/>
        <v>0</v>
      </c>
      <c r="J12" s="266" t="s">
        <v>590</v>
      </c>
      <c r="K12" s="267">
        <f t="shared" si="2"/>
        <v>0</v>
      </c>
      <c r="L12" s="267">
        <f t="shared" si="4"/>
        <v>0</v>
      </c>
      <c r="M12" s="268">
        <f t="shared" si="5"/>
        <v>0</v>
      </c>
      <c r="N12" s="269" t="str">
        <f t="shared" si="3"/>
        <v/>
      </c>
    </row>
    <row r="13" spans="1:19" s="181" customFormat="1" ht="40.200000000000003" customHeight="1" x14ac:dyDescent="0.35">
      <c r="A13" s="262" t="s">
        <v>590</v>
      </c>
      <c r="B13" s="263"/>
      <c r="C13" s="264"/>
      <c r="D13" s="265">
        <v>0</v>
      </c>
      <c r="E13" s="293">
        <v>0</v>
      </c>
      <c r="F13" s="294"/>
      <c r="G13" s="266" t="s">
        <v>590</v>
      </c>
      <c r="H13" s="267">
        <f t="shared" si="0"/>
        <v>0</v>
      </c>
      <c r="I13" s="267">
        <f t="shared" si="1"/>
        <v>0</v>
      </c>
      <c r="J13" s="266" t="s">
        <v>590</v>
      </c>
      <c r="K13" s="267">
        <f t="shared" si="2"/>
        <v>0</v>
      </c>
      <c r="L13" s="267">
        <f t="shared" si="4"/>
        <v>0</v>
      </c>
      <c r="M13" s="268">
        <f t="shared" si="5"/>
        <v>0</v>
      </c>
      <c r="N13" s="269" t="str">
        <f t="shared" si="3"/>
        <v/>
      </c>
    </row>
    <row r="14" spans="1:19" s="181" customFormat="1" ht="40.200000000000003" customHeight="1" x14ac:dyDescent="0.35">
      <c r="A14" s="262" t="s">
        <v>590</v>
      </c>
      <c r="B14" s="263"/>
      <c r="C14" s="264"/>
      <c r="D14" s="265">
        <v>0</v>
      </c>
      <c r="E14" s="293">
        <v>0</v>
      </c>
      <c r="F14" s="294"/>
      <c r="G14" s="266" t="s">
        <v>590</v>
      </c>
      <c r="H14" s="267">
        <f t="shared" si="0"/>
        <v>0</v>
      </c>
      <c r="I14" s="267">
        <f t="shared" si="1"/>
        <v>0</v>
      </c>
      <c r="J14" s="266" t="s">
        <v>590</v>
      </c>
      <c r="K14" s="267">
        <f t="shared" si="2"/>
        <v>0</v>
      </c>
      <c r="L14" s="267">
        <f t="shared" si="4"/>
        <v>0</v>
      </c>
      <c r="M14" s="268">
        <f t="shared" si="5"/>
        <v>0</v>
      </c>
      <c r="N14" s="269" t="str">
        <f t="shared" si="3"/>
        <v/>
      </c>
    </row>
    <row r="15" spans="1:19" s="181" customFormat="1" ht="40.200000000000003" customHeight="1" x14ac:dyDescent="0.35">
      <c r="A15" s="262" t="s">
        <v>590</v>
      </c>
      <c r="B15" s="263"/>
      <c r="C15" s="264"/>
      <c r="D15" s="265">
        <v>0</v>
      </c>
      <c r="E15" s="293">
        <v>0</v>
      </c>
      <c r="F15" s="294"/>
      <c r="G15" s="266" t="s">
        <v>590</v>
      </c>
      <c r="H15" s="267">
        <f t="shared" si="0"/>
        <v>0</v>
      </c>
      <c r="I15" s="267">
        <f t="shared" si="1"/>
        <v>0</v>
      </c>
      <c r="J15" s="266" t="s">
        <v>590</v>
      </c>
      <c r="K15" s="267">
        <f t="shared" si="2"/>
        <v>0</v>
      </c>
      <c r="L15" s="267">
        <f t="shared" si="4"/>
        <v>0</v>
      </c>
      <c r="M15" s="268">
        <f t="shared" si="5"/>
        <v>0</v>
      </c>
      <c r="N15" s="269" t="str">
        <f t="shared" si="3"/>
        <v/>
      </c>
    </row>
    <row r="16" spans="1:19" s="181" customFormat="1" ht="40.200000000000003" customHeight="1" x14ac:dyDescent="0.35">
      <c r="A16" s="262" t="s">
        <v>590</v>
      </c>
      <c r="B16" s="263"/>
      <c r="C16" s="264"/>
      <c r="D16" s="265">
        <v>0</v>
      </c>
      <c r="E16" s="293">
        <v>0</v>
      </c>
      <c r="F16" s="294"/>
      <c r="G16" s="266" t="s">
        <v>590</v>
      </c>
      <c r="H16" s="267">
        <f t="shared" si="0"/>
        <v>0</v>
      </c>
      <c r="I16" s="267">
        <f t="shared" si="1"/>
        <v>0</v>
      </c>
      <c r="J16" s="266" t="s">
        <v>590</v>
      </c>
      <c r="K16" s="267">
        <f t="shared" si="2"/>
        <v>0</v>
      </c>
      <c r="L16" s="267">
        <f t="shared" si="4"/>
        <v>0</v>
      </c>
      <c r="M16" s="268">
        <f t="shared" si="5"/>
        <v>0</v>
      </c>
      <c r="N16" s="269" t="str">
        <f t="shared" si="3"/>
        <v/>
      </c>
    </row>
    <row r="17" spans="1:14" s="181" customFormat="1" ht="40.200000000000003" customHeight="1" x14ac:dyDescent="0.35">
      <c r="A17" s="262" t="s">
        <v>590</v>
      </c>
      <c r="B17" s="263"/>
      <c r="C17" s="264"/>
      <c r="D17" s="265">
        <v>0</v>
      </c>
      <c r="E17" s="293">
        <v>0</v>
      </c>
      <c r="F17" s="294"/>
      <c r="G17" s="266" t="s">
        <v>590</v>
      </c>
      <c r="H17" s="267">
        <f t="shared" si="0"/>
        <v>0</v>
      </c>
      <c r="I17" s="267">
        <f t="shared" si="1"/>
        <v>0</v>
      </c>
      <c r="J17" s="266" t="s">
        <v>590</v>
      </c>
      <c r="K17" s="267">
        <f t="shared" si="2"/>
        <v>0</v>
      </c>
      <c r="L17" s="267">
        <f t="shared" si="4"/>
        <v>0</v>
      </c>
      <c r="M17" s="268">
        <f t="shared" si="5"/>
        <v>0</v>
      </c>
      <c r="N17" s="269" t="str">
        <f t="shared" si="3"/>
        <v/>
      </c>
    </row>
    <row r="18" spans="1:14" s="181" customFormat="1" ht="40.200000000000003" customHeight="1" x14ac:dyDescent="0.35">
      <c r="A18" s="262" t="s">
        <v>590</v>
      </c>
      <c r="B18" s="263"/>
      <c r="C18" s="264"/>
      <c r="D18" s="265">
        <v>0</v>
      </c>
      <c r="E18" s="293">
        <v>0</v>
      </c>
      <c r="F18" s="294"/>
      <c r="G18" s="266" t="s">
        <v>590</v>
      </c>
      <c r="H18" s="267">
        <f t="shared" si="0"/>
        <v>0</v>
      </c>
      <c r="I18" s="267">
        <f t="shared" si="1"/>
        <v>0</v>
      </c>
      <c r="J18" s="266" t="s">
        <v>590</v>
      </c>
      <c r="K18" s="267">
        <f t="shared" si="2"/>
        <v>0</v>
      </c>
      <c r="L18" s="267">
        <f t="shared" si="4"/>
        <v>0</v>
      </c>
      <c r="M18" s="268">
        <f t="shared" si="5"/>
        <v>0</v>
      </c>
      <c r="N18" s="269" t="str">
        <f t="shared" si="3"/>
        <v/>
      </c>
    </row>
    <row r="19" spans="1:14" s="182" customFormat="1" ht="40.200000000000003" customHeight="1" x14ac:dyDescent="0.35">
      <c r="A19" s="262" t="s">
        <v>590</v>
      </c>
      <c r="B19" s="270"/>
      <c r="C19" s="271"/>
      <c r="D19" s="265">
        <v>0</v>
      </c>
      <c r="E19" s="293">
        <v>0</v>
      </c>
      <c r="F19" s="294"/>
      <c r="G19" s="266" t="s">
        <v>590</v>
      </c>
      <c r="H19" s="267">
        <f t="shared" si="0"/>
        <v>0</v>
      </c>
      <c r="I19" s="267">
        <f t="shared" si="1"/>
        <v>0</v>
      </c>
      <c r="J19" s="266" t="s">
        <v>590</v>
      </c>
      <c r="K19" s="267">
        <v>0</v>
      </c>
      <c r="L19" s="267">
        <f t="shared" si="4"/>
        <v>0</v>
      </c>
      <c r="M19" s="268">
        <f t="shared" si="5"/>
        <v>0</v>
      </c>
      <c r="N19" s="269" t="str">
        <f t="shared" si="3"/>
        <v/>
      </c>
    </row>
    <row r="20" spans="1:14" s="182" customFormat="1" ht="40.200000000000003" customHeight="1" x14ac:dyDescent="0.35">
      <c r="A20" s="262" t="s">
        <v>590</v>
      </c>
      <c r="B20" s="270"/>
      <c r="C20" s="271"/>
      <c r="D20" s="265">
        <v>0</v>
      </c>
      <c r="E20" s="293">
        <v>0</v>
      </c>
      <c r="F20" s="294"/>
      <c r="G20" s="266" t="s">
        <v>590</v>
      </c>
      <c r="H20" s="267">
        <f t="shared" si="0"/>
        <v>0</v>
      </c>
      <c r="I20" s="267">
        <f t="shared" si="1"/>
        <v>0</v>
      </c>
      <c r="J20" s="266" t="s">
        <v>590</v>
      </c>
      <c r="K20" s="267">
        <f t="shared" ref="K20:L30" si="6">IF(J20="aucun",0,IF(J20="TPS seulement",H20,IF(J20="TPS + 62,8 % TVQ",(H20+0.628*I20),IF(J20="TPS + 50 % TVQ",(H20+0.5*I20),IF(J20="50 % TPS + 50 % TVQ",(0.5*H20+0.5*I20),IF(J20="Toutes les taxes",(H20 + I20),0))))))</f>
        <v>0</v>
      </c>
      <c r="L20" s="267">
        <f t="shared" si="4"/>
        <v>0</v>
      </c>
      <c r="M20" s="268">
        <f t="shared" si="5"/>
        <v>0</v>
      </c>
      <c r="N20" s="269" t="str">
        <f t="shared" si="3"/>
        <v/>
      </c>
    </row>
    <row r="21" spans="1:14" s="182" customFormat="1" ht="40.200000000000003" customHeight="1" x14ac:dyDescent="0.35">
      <c r="A21" s="262" t="s">
        <v>590</v>
      </c>
      <c r="B21" s="270"/>
      <c r="C21" s="271"/>
      <c r="D21" s="265">
        <v>0</v>
      </c>
      <c r="E21" s="293">
        <v>0</v>
      </c>
      <c r="F21" s="294"/>
      <c r="G21" s="266" t="s">
        <v>590</v>
      </c>
      <c r="H21" s="267">
        <f t="shared" si="0"/>
        <v>0</v>
      </c>
      <c r="I21" s="267">
        <f t="shared" si="1"/>
        <v>0</v>
      </c>
      <c r="J21" s="266" t="s">
        <v>590</v>
      </c>
      <c r="K21" s="267">
        <f t="shared" si="6"/>
        <v>0</v>
      </c>
      <c r="L21" s="267">
        <f t="shared" si="6"/>
        <v>0</v>
      </c>
      <c r="M21" s="268">
        <f t="shared" si="5"/>
        <v>0</v>
      </c>
      <c r="N21" s="269" t="str">
        <f t="shared" si="3"/>
        <v/>
      </c>
    </row>
    <row r="22" spans="1:14" s="182" customFormat="1" ht="40.200000000000003" customHeight="1" x14ac:dyDescent="0.35">
      <c r="A22" s="262" t="s">
        <v>590</v>
      </c>
      <c r="B22" s="270"/>
      <c r="C22" s="271"/>
      <c r="D22" s="265">
        <v>0</v>
      </c>
      <c r="E22" s="293">
        <v>0</v>
      </c>
      <c r="F22" s="294"/>
      <c r="G22" s="266" t="s">
        <v>590</v>
      </c>
      <c r="H22" s="267">
        <f t="shared" si="0"/>
        <v>0</v>
      </c>
      <c r="I22" s="267">
        <f t="shared" si="1"/>
        <v>0</v>
      </c>
      <c r="J22" s="266" t="s">
        <v>590</v>
      </c>
      <c r="K22" s="267">
        <f t="shared" si="6"/>
        <v>0</v>
      </c>
      <c r="L22" s="267">
        <f t="shared" si="4"/>
        <v>0</v>
      </c>
      <c r="M22" s="268">
        <f t="shared" si="5"/>
        <v>0</v>
      </c>
      <c r="N22" s="269" t="str">
        <f t="shared" si="3"/>
        <v/>
      </c>
    </row>
    <row r="23" spans="1:14" s="182" customFormat="1" ht="40.200000000000003" customHeight="1" x14ac:dyDescent="0.35">
      <c r="A23" s="262" t="s">
        <v>590</v>
      </c>
      <c r="B23" s="270"/>
      <c r="C23" s="271"/>
      <c r="D23" s="265">
        <v>0</v>
      </c>
      <c r="E23" s="293">
        <v>0</v>
      </c>
      <c r="F23" s="294"/>
      <c r="G23" s="266" t="s">
        <v>590</v>
      </c>
      <c r="H23" s="267">
        <f t="shared" si="0"/>
        <v>0</v>
      </c>
      <c r="I23" s="267">
        <f t="shared" si="1"/>
        <v>0</v>
      </c>
      <c r="J23" s="266" t="s">
        <v>590</v>
      </c>
      <c r="K23" s="267">
        <f t="shared" si="6"/>
        <v>0</v>
      </c>
      <c r="L23" s="267">
        <f t="shared" si="4"/>
        <v>0</v>
      </c>
      <c r="M23" s="268">
        <f t="shared" si="5"/>
        <v>0</v>
      </c>
      <c r="N23" s="269" t="str">
        <f t="shared" si="3"/>
        <v/>
      </c>
    </row>
    <row r="24" spans="1:14" s="182" customFormat="1" ht="40.200000000000003" customHeight="1" x14ac:dyDescent="0.35">
      <c r="A24" s="262" t="s">
        <v>590</v>
      </c>
      <c r="B24" s="270"/>
      <c r="C24" s="271"/>
      <c r="D24" s="265">
        <v>0</v>
      </c>
      <c r="E24" s="293">
        <v>0</v>
      </c>
      <c r="F24" s="294"/>
      <c r="G24" s="266" t="s">
        <v>590</v>
      </c>
      <c r="H24" s="267">
        <f t="shared" si="0"/>
        <v>0</v>
      </c>
      <c r="I24" s="267">
        <f t="shared" si="1"/>
        <v>0</v>
      </c>
      <c r="J24" s="266" t="s">
        <v>590</v>
      </c>
      <c r="K24" s="267">
        <f t="shared" si="6"/>
        <v>0</v>
      </c>
      <c r="L24" s="267">
        <f t="shared" si="4"/>
        <v>0</v>
      </c>
      <c r="M24" s="268">
        <f t="shared" si="5"/>
        <v>0</v>
      </c>
      <c r="N24" s="269" t="str">
        <f t="shared" si="3"/>
        <v/>
      </c>
    </row>
    <row r="25" spans="1:14" s="182" customFormat="1" ht="40.200000000000003" customHeight="1" x14ac:dyDescent="0.35">
      <c r="A25" s="262" t="s">
        <v>590</v>
      </c>
      <c r="B25" s="270"/>
      <c r="C25" s="271"/>
      <c r="D25" s="265">
        <v>0</v>
      </c>
      <c r="E25" s="293">
        <v>0</v>
      </c>
      <c r="F25" s="294"/>
      <c r="G25" s="266" t="s">
        <v>590</v>
      </c>
      <c r="H25" s="267">
        <f t="shared" si="0"/>
        <v>0</v>
      </c>
      <c r="I25" s="267">
        <f t="shared" si="1"/>
        <v>0</v>
      </c>
      <c r="J25" s="266" t="s">
        <v>590</v>
      </c>
      <c r="K25" s="267">
        <f t="shared" si="6"/>
        <v>0</v>
      </c>
      <c r="L25" s="267">
        <f t="shared" si="4"/>
        <v>0</v>
      </c>
      <c r="M25" s="268">
        <f t="shared" si="5"/>
        <v>0</v>
      </c>
      <c r="N25" s="269" t="str">
        <f t="shared" si="3"/>
        <v/>
      </c>
    </row>
    <row r="26" spans="1:14" s="182" customFormat="1" ht="40.200000000000003" customHeight="1" x14ac:dyDescent="0.35">
      <c r="A26" s="262" t="s">
        <v>590</v>
      </c>
      <c r="B26" s="270"/>
      <c r="C26" s="271"/>
      <c r="D26" s="265">
        <v>0</v>
      </c>
      <c r="E26" s="293">
        <v>0</v>
      </c>
      <c r="F26" s="294"/>
      <c r="G26" s="266" t="s">
        <v>590</v>
      </c>
      <c r="H26" s="267">
        <f>IF(G26="oui",D26*0.05,0)</f>
        <v>0</v>
      </c>
      <c r="I26" s="267">
        <f>IF(G26="oui",D26*0.09975,0)</f>
        <v>0</v>
      </c>
      <c r="J26" s="266" t="s">
        <v>590</v>
      </c>
      <c r="K26" s="267">
        <f t="shared" si="6"/>
        <v>0</v>
      </c>
      <c r="L26" s="267">
        <f t="shared" si="4"/>
        <v>0</v>
      </c>
      <c r="M26" s="268">
        <f t="shared" si="5"/>
        <v>0</v>
      </c>
      <c r="N26" s="269" t="str">
        <f>IF($M$31=0,"",M26/$M$31)</f>
        <v/>
      </c>
    </row>
    <row r="27" spans="1:14" s="182" customFormat="1" ht="40.200000000000003" customHeight="1" x14ac:dyDescent="0.35">
      <c r="A27" s="262" t="s">
        <v>590</v>
      </c>
      <c r="B27" s="270"/>
      <c r="C27" s="271"/>
      <c r="D27" s="265">
        <v>0</v>
      </c>
      <c r="E27" s="293">
        <v>0</v>
      </c>
      <c r="F27" s="294"/>
      <c r="G27" s="266" t="s">
        <v>590</v>
      </c>
      <c r="H27" s="267">
        <f>IF(G27="oui",D27*0.05,0)</f>
        <v>0</v>
      </c>
      <c r="I27" s="267">
        <f>IF(G27="oui",D27*0.09975,0)</f>
        <v>0</v>
      </c>
      <c r="J27" s="266" t="s">
        <v>590</v>
      </c>
      <c r="K27" s="267">
        <f t="shared" si="6"/>
        <v>0</v>
      </c>
      <c r="L27" s="267">
        <f t="shared" si="4"/>
        <v>0</v>
      </c>
      <c r="M27" s="268">
        <f t="shared" si="5"/>
        <v>0</v>
      </c>
      <c r="N27" s="269" t="str">
        <f>IF($M$31=0,"",M27/$M$31)</f>
        <v/>
      </c>
    </row>
    <row r="28" spans="1:14" s="182" customFormat="1" ht="40.200000000000003" customHeight="1" x14ac:dyDescent="0.35">
      <c r="A28" s="262" t="s">
        <v>590</v>
      </c>
      <c r="B28" s="270"/>
      <c r="C28" s="271"/>
      <c r="D28" s="265">
        <v>0</v>
      </c>
      <c r="E28" s="293">
        <v>0</v>
      </c>
      <c r="F28" s="294"/>
      <c r="G28" s="266" t="s">
        <v>590</v>
      </c>
      <c r="H28" s="267">
        <f>IF(G28="oui",D28*0.05,0)</f>
        <v>0</v>
      </c>
      <c r="I28" s="267">
        <f>IF(G28="oui",D28*0.09975,0)</f>
        <v>0</v>
      </c>
      <c r="J28" s="266" t="s">
        <v>590</v>
      </c>
      <c r="K28" s="267">
        <f t="shared" si="6"/>
        <v>0</v>
      </c>
      <c r="L28" s="267">
        <f t="shared" si="4"/>
        <v>0</v>
      </c>
      <c r="M28" s="268">
        <f t="shared" si="5"/>
        <v>0</v>
      </c>
      <c r="N28" s="269" t="str">
        <f>IF($M$31=0,"",M28/$M$31)</f>
        <v/>
      </c>
    </row>
    <row r="29" spans="1:14" s="182" customFormat="1" ht="40.200000000000003" customHeight="1" x14ac:dyDescent="0.35">
      <c r="A29" s="262" t="s">
        <v>590</v>
      </c>
      <c r="B29" s="270"/>
      <c r="C29" s="271"/>
      <c r="D29" s="265">
        <v>0</v>
      </c>
      <c r="E29" s="293">
        <v>0</v>
      </c>
      <c r="F29" s="294"/>
      <c r="G29" s="266" t="s">
        <v>590</v>
      </c>
      <c r="H29" s="267">
        <f>IF(G29="oui",D29*0.05,0)</f>
        <v>0</v>
      </c>
      <c r="I29" s="267">
        <f>IF(G29="oui",D29*0.09975,0)</f>
        <v>0</v>
      </c>
      <c r="J29" s="266" t="s">
        <v>590</v>
      </c>
      <c r="K29" s="267">
        <f t="shared" si="6"/>
        <v>0</v>
      </c>
      <c r="L29" s="267">
        <f t="shared" si="4"/>
        <v>0</v>
      </c>
      <c r="M29" s="268">
        <f t="shared" si="5"/>
        <v>0</v>
      </c>
      <c r="N29" s="269" t="str">
        <f>IF($M$31=0,"",M29/$M$31)</f>
        <v/>
      </c>
    </row>
    <row r="30" spans="1:14" s="182" customFormat="1" ht="40.200000000000003" customHeight="1" x14ac:dyDescent="0.35">
      <c r="A30" s="262" t="s">
        <v>590</v>
      </c>
      <c r="B30" s="270"/>
      <c r="C30" s="271"/>
      <c r="D30" s="265">
        <v>0</v>
      </c>
      <c r="E30" s="293">
        <v>0</v>
      </c>
      <c r="F30" s="294"/>
      <c r="G30" s="266" t="s">
        <v>590</v>
      </c>
      <c r="H30" s="267">
        <f>IF(G30="oui",D30*0.05,0)</f>
        <v>0</v>
      </c>
      <c r="I30" s="267">
        <f>IF(G30="oui",D30*0.09975,0)</f>
        <v>0</v>
      </c>
      <c r="J30" s="266" t="s">
        <v>590</v>
      </c>
      <c r="K30" s="267">
        <f t="shared" si="6"/>
        <v>0</v>
      </c>
      <c r="L30" s="267">
        <f t="shared" si="4"/>
        <v>0</v>
      </c>
      <c r="M30" s="268">
        <f t="shared" si="5"/>
        <v>0</v>
      </c>
      <c r="N30" s="269" t="str">
        <f>IF($M$31=0,"",M30/$M$31)</f>
        <v/>
      </c>
    </row>
    <row r="31" spans="1:14" s="175" customFormat="1" ht="26.25" customHeight="1" x14ac:dyDescent="0.45">
      <c r="A31" s="307"/>
      <c r="B31" s="307"/>
      <c r="C31" s="307"/>
      <c r="D31" s="307"/>
      <c r="E31" s="307"/>
      <c r="F31" s="307"/>
      <c r="G31" s="307"/>
      <c r="H31" s="307"/>
      <c r="I31" s="307"/>
      <c r="J31" s="307"/>
      <c r="K31" s="307"/>
      <c r="L31" s="307"/>
      <c r="M31" s="272">
        <f>SUM(M7:M30)</f>
        <v>0</v>
      </c>
      <c r="N31" s="273">
        <f>SUM(N8:N30)</f>
        <v>0</v>
      </c>
    </row>
    <row r="32" spans="1:14" s="175" customFormat="1" ht="36" customHeight="1" x14ac:dyDescent="0.3">
      <c r="A32" s="183"/>
      <c r="C32" s="184"/>
      <c r="J32" s="185"/>
      <c r="K32" s="186"/>
      <c r="L32" s="186"/>
      <c r="M32" s="186"/>
      <c r="N32" s="186"/>
    </row>
    <row r="33" spans="1:14" ht="56.25" customHeight="1" x14ac:dyDescent="0.3">
      <c r="A33" s="298" t="s">
        <v>30</v>
      </c>
      <c r="B33" s="299"/>
      <c r="C33" s="299"/>
      <c r="D33" s="299"/>
      <c r="E33" s="299"/>
      <c r="F33" s="299"/>
      <c r="G33" s="303"/>
      <c r="H33" s="303"/>
      <c r="I33" s="216"/>
      <c r="J33" s="186"/>
      <c r="K33" s="186"/>
      <c r="L33" s="186"/>
      <c r="M33" s="186"/>
      <c r="N33" s="186"/>
    </row>
    <row r="34" spans="1:14" ht="101.4" customHeight="1" x14ac:dyDescent="0.3">
      <c r="A34" s="260" t="s">
        <v>613</v>
      </c>
      <c r="B34" s="274" t="s">
        <v>612</v>
      </c>
      <c r="C34" s="260" t="s">
        <v>598</v>
      </c>
      <c r="D34" s="305" t="s">
        <v>620</v>
      </c>
      <c r="E34" s="305"/>
      <c r="F34" s="305"/>
      <c r="G34" s="217"/>
      <c r="H34" s="217"/>
      <c r="I34" s="186"/>
      <c r="J34" s="186"/>
      <c r="K34" s="186"/>
      <c r="L34" s="186"/>
      <c r="M34" s="186"/>
      <c r="N34" s="186"/>
    </row>
    <row r="35" spans="1:14" ht="60.6" customHeight="1" x14ac:dyDescent="0.45">
      <c r="A35" s="275" t="s">
        <v>665</v>
      </c>
      <c r="B35" s="276">
        <v>0</v>
      </c>
      <c r="C35" s="277" t="str">
        <f>IF($M$31=0,"",B35/$M$31)</f>
        <v/>
      </c>
      <c r="D35" s="292" t="s">
        <v>633</v>
      </c>
      <c r="E35" s="292"/>
      <c r="F35" s="292"/>
      <c r="G35" s="186"/>
      <c r="H35" s="186"/>
      <c r="I35" s="186"/>
      <c r="J35" s="186"/>
      <c r="K35" s="186"/>
      <c r="L35" s="186"/>
      <c r="M35" s="186"/>
      <c r="N35" s="186"/>
    </row>
    <row r="36" spans="1:14" ht="106.95" customHeight="1" x14ac:dyDescent="0.45">
      <c r="A36" s="278" t="s">
        <v>622</v>
      </c>
      <c r="B36" s="276">
        <v>0</v>
      </c>
      <c r="C36" s="277" t="str">
        <f t="shared" ref="C36:C44" si="7">IF($M$31=0,"",B36/$M$31)</f>
        <v/>
      </c>
      <c r="D36" s="292" t="s">
        <v>632</v>
      </c>
      <c r="E36" s="292"/>
      <c r="F36" s="292"/>
      <c r="G36" s="186"/>
      <c r="H36" s="186"/>
      <c r="I36" s="186"/>
      <c r="J36" s="186"/>
      <c r="K36" s="186"/>
      <c r="L36" s="186"/>
      <c r="M36" s="186"/>
      <c r="N36" s="186"/>
    </row>
    <row r="37" spans="1:14" ht="37.950000000000003" customHeight="1" x14ac:dyDescent="0.45">
      <c r="A37" s="278"/>
      <c r="B37" s="276">
        <v>0</v>
      </c>
      <c r="C37" s="277" t="str">
        <f t="shared" si="7"/>
        <v/>
      </c>
      <c r="D37" s="292" t="s">
        <v>614</v>
      </c>
      <c r="E37" s="292"/>
      <c r="F37" s="292"/>
      <c r="G37" s="186"/>
      <c r="H37" s="186"/>
      <c r="I37" s="186"/>
      <c r="J37" s="186"/>
      <c r="K37" s="186"/>
      <c r="L37" s="186"/>
      <c r="M37" s="186"/>
      <c r="N37" s="186"/>
    </row>
    <row r="38" spans="1:14" ht="37.950000000000003" customHeight="1" x14ac:dyDescent="0.3">
      <c r="A38" s="279"/>
      <c r="B38" s="276">
        <v>0</v>
      </c>
      <c r="C38" s="277" t="str">
        <f t="shared" si="7"/>
        <v/>
      </c>
      <c r="D38" s="292" t="s">
        <v>614</v>
      </c>
      <c r="E38" s="292"/>
      <c r="F38" s="292"/>
      <c r="G38" s="186"/>
      <c r="H38" s="186"/>
      <c r="I38" s="186"/>
      <c r="J38" s="186"/>
      <c r="K38" s="186"/>
      <c r="L38" s="186"/>
      <c r="M38" s="186"/>
      <c r="N38" s="186"/>
    </row>
    <row r="39" spans="1:14" ht="37.950000000000003" customHeight="1" x14ac:dyDescent="0.3">
      <c r="A39" s="279"/>
      <c r="B39" s="276">
        <v>0</v>
      </c>
      <c r="C39" s="277" t="str">
        <f t="shared" si="7"/>
        <v/>
      </c>
      <c r="D39" s="292" t="s">
        <v>614</v>
      </c>
      <c r="E39" s="292"/>
      <c r="F39" s="292"/>
      <c r="G39" s="186"/>
      <c r="H39" s="186"/>
      <c r="I39" s="186"/>
      <c r="J39" s="186"/>
      <c r="K39" s="186"/>
      <c r="L39" s="186"/>
      <c r="M39" s="186"/>
      <c r="N39" s="186"/>
    </row>
    <row r="40" spans="1:14" ht="37.950000000000003" customHeight="1" x14ac:dyDescent="0.3">
      <c r="A40" s="279"/>
      <c r="B40" s="276">
        <v>0</v>
      </c>
      <c r="C40" s="277" t="str">
        <f t="shared" si="7"/>
        <v/>
      </c>
      <c r="D40" s="292" t="s">
        <v>614</v>
      </c>
      <c r="E40" s="292"/>
      <c r="F40" s="292"/>
      <c r="G40" s="186"/>
      <c r="H40" s="186"/>
      <c r="I40" s="186"/>
      <c r="J40" s="186"/>
      <c r="K40" s="186"/>
      <c r="L40" s="186"/>
      <c r="M40" s="186"/>
      <c r="N40" s="186"/>
    </row>
    <row r="41" spans="1:14" ht="37.950000000000003" customHeight="1" x14ac:dyDescent="0.3">
      <c r="A41" s="279"/>
      <c r="B41" s="276">
        <v>0</v>
      </c>
      <c r="C41" s="277" t="str">
        <f t="shared" si="7"/>
        <v/>
      </c>
      <c r="D41" s="292" t="s">
        <v>614</v>
      </c>
      <c r="E41" s="292"/>
      <c r="F41" s="292"/>
      <c r="G41" s="186"/>
      <c r="H41" s="186"/>
      <c r="I41" s="186"/>
      <c r="J41" s="186"/>
      <c r="K41" s="186"/>
      <c r="L41" s="186"/>
      <c r="M41" s="186"/>
      <c r="N41" s="186"/>
    </row>
    <row r="42" spans="1:14" ht="37.950000000000003" customHeight="1" x14ac:dyDescent="0.3">
      <c r="A42" s="279"/>
      <c r="B42" s="276">
        <v>0</v>
      </c>
      <c r="C42" s="277" t="str">
        <f t="shared" si="7"/>
        <v/>
      </c>
      <c r="D42" s="300" t="s">
        <v>614</v>
      </c>
      <c r="E42" s="301"/>
      <c r="F42" s="302"/>
      <c r="G42" s="186"/>
      <c r="H42" s="186"/>
      <c r="I42" s="186"/>
      <c r="J42" s="186"/>
      <c r="K42" s="186"/>
      <c r="L42" s="186"/>
      <c r="M42" s="186"/>
      <c r="N42" s="186"/>
    </row>
    <row r="43" spans="1:14" ht="37.950000000000003" customHeight="1" x14ac:dyDescent="0.3">
      <c r="A43" s="279"/>
      <c r="B43" s="276">
        <v>0</v>
      </c>
      <c r="C43" s="277" t="str">
        <f t="shared" si="7"/>
        <v/>
      </c>
      <c r="D43" s="300" t="s">
        <v>614</v>
      </c>
      <c r="E43" s="301"/>
      <c r="F43" s="302"/>
      <c r="G43" s="186"/>
      <c r="H43" s="186"/>
      <c r="I43" s="186"/>
      <c r="J43" s="186"/>
      <c r="K43" s="186"/>
      <c r="L43" s="186"/>
      <c r="M43" s="186"/>
      <c r="N43" s="186"/>
    </row>
    <row r="44" spans="1:14" ht="37.950000000000003" customHeight="1" x14ac:dyDescent="0.3">
      <c r="A44" s="279"/>
      <c r="B44" s="276">
        <v>0</v>
      </c>
      <c r="C44" s="277" t="str">
        <f t="shared" si="7"/>
        <v/>
      </c>
      <c r="D44" s="300" t="s">
        <v>614</v>
      </c>
      <c r="E44" s="301"/>
      <c r="F44" s="302"/>
      <c r="G44" s="186"/>
      <c r="H44" s="186"/>
      <c r="I44" s="186"/>
      <c r="J44" s="186"/>
      <c r="K44" s="186"/>
      <c r="L44" s="186"/>
      <c r="M44" s="186"/>
      <c r="N44" s="186"/>
    </row>
    <row r="45" spans="1:14" ht="65.25" customHeight="1" x14ac:dyDescent="0.45">
      <c r="A45" s="275" t="s">
        <v>59</v>
      </c>
      <c r="B45" s="280">
        <f>SUM(B35:B44)</f>
        <v>0</v>
      </c>
      <c r="C45" s="281">
        <f>SUM(C35:C44)</f>
        <v>0</v>
      </c>
      <c r="D45" s="295" t="s">
        <v>60</v>
      </c>
      <c r="E45" s="296"/>
      <c r="F45" s="297"/>
      <c r="G45" s="186"/>
      <c r="H45" s="186"/>
      <c r="I45" s="186"/>
      <c r="J45" s="186"/>
      <c r="K45" s="186"/>
      <c r="L45" s="186"/>
      <c r="M45" s="186"/>
      <c r="N45" s="186"/>
    </row>
    <row r="46" spans="1:14" ht="21.6" thickBot="1" x14ac:dyDescent="0.35">
      <c r="C46" s="189"/>
      <c r="G46" s="190"/>
      <c r="H46" s="191"/>
      <c r="I46" s="192"/>
      <c r="J46" s="186"/>
      <c r="K46" s="186"/>
      <c r="L46" s="186"/>
      <c r="M46" s="186"/>
      <c r="N46" s="186"/>
    </row>
    <row r="47" spans="1:14" s="189" customFormat="1" ht="44.4" customHeight="1" x14ac:dyDescent="0.45">
      <c r="A47" s="282" t="s">
        <v>61</v>
      </c>
      <c r="B47" s="283">
        <f>B45</f>
        <v>0</v>
      </c>
      <c r="J47" s="186"/>
      <c r="K47" s="186"/>
      <c r="L47" s="186"/>
      <c r="M47" s="186"/>
      <c r="N47" s="186"/>
    </row>
    <row r="48" spans="1:14" s="189" customFormat="1" ht="44.4" customHeight="1" x14ac:dyDescent="0.45">
      <c r="A48" s="284" t="s">
        <v>58</v>
      </c>
      <c r="B48" s="285">
        <f>M31</f>
        <v>0</v>
      </c>
      <c r="J48" s="186"/>
      <c r="K48" s="186"/>
      <c r="L48" s="186"/>
      <c r="M48" s="186"/>
      <c r="N48" s="186"/>
    </row>
    <row r="49" spans="1:14" s="189" customFormat="1" ht="44.4" customHeight="1" thickBot="1" x14ac:dyDescent="0.5">
      <c r="A49" s="286" t="s">
        <v>35</v>
      </c>
      <c r="B49" s="287">
        <f>B47-B48</f>
        <v>0</v>
      </c>
      <c r="C49" s="193"/>
      <c r="J49" s="186"/>
      <c r="K49" s="186"/>
      <c r="L49" s="186"/>
      <c r="M49" s="186"/>
      <c r="N49" s="186"/>
    </row>
    <row r="50" spans="1:14" ht="14.4" customHeight="1" x14ac:dyDescent="0.3">
      <c r="C50" s="194"/>
      <c r="D50" s="195"/>
      <c r="E50" s="195"/>
      <c r="F50" s="195"/>
      <c r="G50" s="191"/>
      <c r="H50" s="191"/>
      <c r="I50" s="192"/>
      <c r="J50" s="186"/>
      <c r="K50" s="186"/>
      <c r="L50" s="186"/>
      <c r="M50" s="186"/>
      <c r="N50" s="186"/>
    </row>
    <row r="51" spans="1:14" ht="92.25" customHeight="1" x14ac:dyDescent="0.3">
      <c r="C51" s="194"/>
      <c r="D51" s="195"/>
      <c r="E51" s="195"/>
      <c r="F51" s="195"/>
      <c r="G51" s="191"/>
      <c r="H51" s="191"/>
      <c r="I51" s="192"/>
      <c r="J51" s="186"/>
      <c r="K51" s="186"/>
      <c r="L51" s="186"/>
      <c r="M51" s="186"/>
      <c r="N51" s="186"/>
    </row>
    <row r="52" spans="1:14" ht="87.75" hidden="1" customHeight="1" x14ac:dyDescent="0.3">
      <c r="C52" s="194"/>
      <c r="D52" s="195"/>
      <c r="E52" s="195"/>
      <c r="F52" s="195"/>
      <c r="G52" s="191"/>
      <c r="H52" s="191"/>
      <c r="I52" s="192"/>
      <c r="J52" s="186"/>
      <c r="K52" s="186"/>
      <c r="L52" s="186"/>
      <c r="M52" s="186"/>
      <c r="N52" s="186"/>
    </row>
    <row r="53" spans="1:14" x14ac:dyDescent="0.3">
      <c r="C53" s="194"/>
      <c r="D53" s="195"/>
      <c r="E53" s="195"/>
      <c r="F53" s="195"/>
      <c r="G53" s="191"/>
      <c r="H53" s="191"/>
      <c r="I53" s="192"/>
    </row>
    <row r="54" spans="1:14" x14ac:dyDescent="0.3">
      <c r="C54" s="194"/>
      <c r="D54" s="195"/>
      <c r="E54" s="195"/>
      <c r="F54" s="195"/>
      <c r="G54" s="191"/>
      <c r="H54" s="191"/>
      <c r="I54" s="192"/>
    </row>
    <row r="55" spans="1:14" x14ac:dyDescent="0.3">
      <c r="C55" s="194"/>
      <c r="D55" s="195"/>
      <c r="E55" s="195"/>
      <c r="F55" s="195"/>
      <c r="G55" s="191"/>
      <c r="H55" s="191"/>
      <c r="I55" s="197"/>
    </row>
    <row r="56" spans="1:14" x14ac:dyDescent="0.3">
      <c r="C56" s="198"/>
      <c r="D56" s="195"/>
      <c r="E56" s="195"/>
      <c r="F56" s="195"/>
      <c r="G56" s="191"/>
    </row>
    <row r="57" spans="1:14" x14ac:dyDescent="0.3">
      <c r="C57" s="199"/>
      <c r="G57" s="191"/>
    </row>
  </sheetData>
  <sheetProtection sheet="1" objects="1" scenarios="1"/>
  <mergeCells count="44">
    <mergeCell ref="A1:N1"/>
    <mergeCell ref="D34:F34"/>
    <mergeCell ref="M5:N6"/>
    <mergeCell ref="A31:L31"/>
    <mergeCell ref="B3:D3"/>
    <mergeCell ref="A5:F6"/>
    <mergeCell ref="G5:L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G33:H33"/>
    <mergeCell ref="E27:F27"/>
    <mergeCell ref="E28:F28"/>
    <mergeCell ref="E29:F29"/>
    <mergeCell ref="E30:F30"/>
    <mergeCell ref="D40:F40"/>
    <mergeCell ref="D41:F41"/>
    <mergeCell ref="E25:F25"/>
    <mergeCell ref="E26:F26"/>
    <mergeCell ref="D45:F45"/>
    <mergeCell ref="A33:F33"/>
    <mergeCell ref="D35:F35"/>
    <mergeCell ref="D36:F36"/>
    <mergeCell ref="D37:F37"/>
    <mergeCell ref="D43:F43"/>
    <mergeCell ref="D44:F44"/>
    <mergeCell ref="D38:F38"/>
    <mergeCell ref="D39:F39"/>
    <mergeCell ref="D42:F42"/>
  </mergeCells>
  <conditionalFormatting sqref="D35:F44">
    <cfRule type="containsText" dxfId="8" priority="1" operator="containsText" text="(public)">
      <formula>NOT(ISERROR(SEARCH("(public)",D35)))</formula>
    </cfRule>
    <cfRule type="containsText" dxfId="7" priority="2" operator="containsText" text="(privé)">
      <formula>NOT(ISERROR(SEARCH("(privé)",D35)))</formula>
    </cfRule>
    <cfRule type="containsText" dxfId="6" priority="3" operator="containsText" text="Subvention provinciale (public)">
      <formula>NOT(ISERROR(SEARCH("Subvention provinciale (public)",D35)))</formula>
    </cfRule>
    <cfRule type="cellIs" dxfId="5" priority="4" operator="equal">
      <formula>"(privé)"</formula>
    </cfRule>
    <cfRule type="containsText" dxfId="4" priority="5" operator="containsText" text="Subvention provinciale (public)">
      <formula>NOT(ISERROR(SEARCH("Subvention provinciale (public)",D35)))</formula>
    </cfRule>
    <cfRule type="iconSet" priority="6">
      <iconSet iconSet="3Symbols2">
        <cfvo type="percent" val="0"/>
        <cfvo type="percent" val="33"/>
        <cfvo type="percent" val="67"/>
      </iconSet>
    </cfRule>
  </conditionalFormatting>
  <dataValidations count="3">
    <dataValidation showInputMessage="1" showErrorMessage="1" sqref="C2 C4 C7:C30 C32 C34:C1048576" xr:uid="{412755E7-4EAA-4C08-AE36-ECFEDD1FC3AF}"/>
    <dataValidation allowBlank="1" showInputMessage="1" showErrorMessage="1" prompt="Sélectionnez le taux de retour des taxes de votre organisme. _x000a_" sqref="J7" xr:uid="{C4EC60C5-EBD7-428A-A519-7DC130BAD78C}"/>
    <dataValidation allowBlank="1" showInputMessage="1" showErrorMessage="1" prompt="Les dépenses les plus courantes sont disponibles en menu déroulant mais vous pouvez tapez vous-même au besoin le type de dépenses prévues." sqref="A7" xr:uid="{B2E83CAB-46AF-4C21-BF48-27BF87A5215E}"/>
  </dataValidations>
  <printOptions horizontalCentered="1"/>
  <pageMargins left="0.70866141732283472" right="0.70866141732283472" top="0.74803149606299213" bottom="0.74803149606299213" header="0.31496062992125984" footer="0.31496062992125984"/>
  <pageSetup paperSize="5" scale="35" fitToHeight="2" orientation="landscape" verticalDpi="0" r:id="rId1"/>
  <rowBreaks count="1" manualBreakCount="1">
    <brk id="32" max="16383"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B4F7F183-0739-4D59-B784-2056039CBB32}">
          <x14:formula1>
            <xm:f>Listes!$C$9:$C$11</xm:f>
          </x14:formula1>
          <xm:sqref>G8:G30</xm:sqref>
        </x14:dataValidation>
        <x14:dataValidation type="list" allowBlank="1" showInputMessage="1" showErrorMessage="1" xr:uid="{7E8EDCB3-AB3B-4F88-A1D4-246D886A80A5}">
          <x14:formula1>
            <xm:f>Listes!$A$33:$A$38</xm:f>
          </x14:formula1>
          <xm:sqref>J8:J30</xm:sqref>
        </x14:dataValidation>
        <x14:dataValidation type="list" allowBlank="1" showInputMessage="1" showErrorMessage="1" xr:uid="{CE53E2F1-F71E-4D17-8790-22EF14B359A4}">
          <x14:formula1>
            <xm:f>Listes!$B$6:$B$15</xm:f>
          </x14:formula1>
          <xm:sqref>D35:F44</xm:sqref>
        </x14:dataValidation>
        <x14:dataValidation type="list" allowBlank="1" showInputMessage="1" showErrorMessage="1" xr:uid="{9DEFFC6C-60DD-464B-9960-345B235CCF15}">
          <x14:formula1>
            <xm:f>Listes!$C$43:$C$52</xm:f>
          </x14:formula1>
          <xm:sqref>A8:A30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8"/>
  <dimension ref="A1:Q82"/>
  <sheetViews>
    <sheetView zoomScaleNormal="100" workbookViewId="0">
      <selection activeCell="J47" sqref="J47:K68"/>
    </sheetView>
  </sheetViews>
  <sheetFormatPr baseColWidth="10" defaultColWidth="11.44140625" defaultRowHeight="14.4" x14ac:dyDescent="0.3"/>
  <cols>
    <col min="1" max="1" width="5.6640625" customWidth="1"/>
    <col min="2" max="2" width="34.6640625" customWidth="1"/>
    <col min="3" max="3" width="4.33203125" customWidth="1"/>
    <col min="4" max="4" width="6.33203125" customWidth="1"/>
    <col min="5" max="5" width="67.109375" customWidth="1"/>
    <col min="6" max="6" width="6.44140625" customWidth="1"/>
    <col min="7" max="7" width="7.33203125" customWidth="1"/>
    <col min="8" max="8" width="89.88671875" customWidth="1"/>
    <col min="9" max="9" width="4.109375" customWidth="1"/>
    <col min="10" max="10" width="7.33203125" customWidth="1"/>
    <col min="11" max="11" width="88" customWidth="1"/>
    <col min="12" max="12" width="4" customWidth="1"/>
    <col min="13" max="13" width="6.5546875" customWidth="1"/>
    <col min="14" max="14" width="91.33203125" customWidth="1"/>
    <col min="15" max="15" width="4.6640625" customWidth="1"/>
    <col min="16" max="16" width="6" customWidth="1"/>
    <col min="17" max="17" width="81.44140625" customWidth="1"/>
  </cols>
  <sheetData>
    <row r="1" spans="1:17" x14ac:dyDescent="0.3">
      <c r="A1" s="441" t="s">
        <v>123</v>
      </c>
      <c r="B1" s="441"/>
      <c r="D1" s="441" t="s">
        <v>124</v>
      </c>
      <c r="E1" s="441"/>
      <c r="G1" s="441" t="s">
        <v>125</v>
      </c>
      <c r="H1" s="441"/>
    </row>
    <row r="2" spans="1:17" x14ac:dyDescent="0.3">
      <c r="E2" s="5" t="s">
        <v>126</v>
      </c>
    </row>
    <row r="3" spans="1:17" x14ac:dyDescent="0.3">
      <c r="A3">
        <v>1</v>
      </c>
      <c r="B3" t="s">
        <v>126</v>
      </c>
      <c r="D3" t="s">
        <v>127</v>
      </c>
      <c r="E3" t="s">
        <v>128</v>
      </c>
      <c r="G3" t="s">
        <v>129</v>
      </c>
      <c r="H3" t="s">
        <v>130</v>
      </c>
      <c r="J3" t="s">
        <v>131</v>
      </c>
      <c r="K3" t="s">
        <v>132</v>
      </c>
      <c r="M3" t="s">
        <v>133</v>
      </c>
      <c r="N3" t="s">
        <v>134</v>
      </c>
      <c r="P3" t="s">
        <v>135</v>
      </c>
      <c r="Q3" t="s">
        <v>136</v>
      </c>
    </row>
    <row r="4" spans="1:17" x14ac:dyDescent="0.3">
      <c r="A4">
        <v>2</v>
      </c>
      <c r="B4" t="s">
        <v>137</v>
      </c>
      <c r="D4" t="s">
        <v>138</v>
      </c>
      <c r="E4" t="s">
        <v>139</v>
      </c>
      <c r="G4" t="s">
        <v>140</v>
      </c>
      <c r="H4" t="s">
        <v>141</v>
      </c>
      <c r="J4" t="s">
        <v>142</v>
      </c>
      <c r="K4" t="s">
        <v>143</v>
      </c>
      <c r="M4" t="s">
        <v>144</v>
      </c>
      <c r="N4" t="s">
        <v>145</v>
      </c>
      <c r="P4" t="s">
        <v>146</v>
      </c>
      <c r="Q4" t="s">
        <v>147</v>
      </c>
    </row>
    <row r="5" spans="1:17" x14ac:dyDescent="0.3">
      <c r="A5">
        <v>3</v>
      </c>
      <c r="B5" t="s">
        <v>148</v>
      </c>
      <c r="D5" t="s">
        <v>149</v>
      </c>
      <c r="E5" t="s">
        <v>150</v>
      </c>
      <c r="G5" t="s">
        <v>151</v>
      </c>
      <c r="H5" t="s">
        <v>152</v>
      </c>
      <c r="J5" t="s">
        <v>153</v>
      </c>
      <c r="K5" t="s">
        <v>154</v>
      </c>
      <c r="L5" t="s">
        <v>155</v>
      </c>
      <c r="M5" t="s">
        <v>156</v>
      </c>
      <c r="N5" t="s">
        <v>157</v>
      </c>
      <c r="P5" t="s">
        <v>158</v>
      </c>
      <c r="Q5" t="s">
        <v>159</v>
      </c>
    </row>
    <row r="6" spans="1:17" x14ac:dyDescent="0.3">
      <c r="A6">
        <v>4</v>
      </c>
      <c r="B6" t="s">
        <v>160</v>
      </c>
      <c r="D6" t="s">
        <v>161</v>
      </c>
      <c r="E6" t="s">
        <v>162</v>
      </c>
      <c r="G6" t="s">
        <v>163</v>
      </c>
      <c r="H6" t="s">
        <v>164</v>
      </c>
      <c r="J6" t="s">
        <v>165</v>
      </c>
      <c r="K6" t="s">
        <v>166</v>
      </c>
      <c r="M6" t="s">
        <v>167</v>
      </c>
      <c r="N6" t="s">
        <v>168</v>
      </c>
      <c r="O6" t="s">
        <v>155</v>
      </c>
      <c r="P6" t="s">
        <v>169</v>
      </c>
      <c r="Q6" t="s">
        <v>170</v>
      </c>
    </row>
    <row r="7" spans="1:17" x14ac:dyDescent="0.3">
      <c r="D7" t="s">
        <v>171</v>
      </c>
      <c r="E7" t="s">
        <v>172</v>
      </c>
      <c r="G7" t="s">
        <v>173</v>
      </c>
      <c r="H7" t="s">
        <v>174</v>
      </c>
      <c r="J7" t="s">
        <v>175</v>
      </c>
      <c r="K7" t="s">
        <v>176</v>
      </c>
      <c r="L7" t="s">
        <v>155</v>
      </c>
      <c r="M7" t="s">
        <v>177</v>
      </c>
      <c r="N7" t="s">
        <v>178</v>
      </c>
      <c r="P7" t="s">
        <v>179</v>
      </c>
      <c r="Q7" t="s">
        <v>180</v>
      </c>
    </row>
    <row r="8" spans="1:17" x14ac:dyDescent="0.3">
      <c r="D8" t="s">
        <v>181</v>
      </c>
      <c r="E8" t="s">
        <v>182</v>
      </c>
      <c r="F8" t="s">
        <v>155</v>
      </c>
      <c r="P8" t="s">
        <v>183</v>
      </c>
      <c r="Q8" t="s">
        <v>184</v>
      </c>
    </row>
    <row r="9" spans="1:17" x14ac:dyDescent="0.3">
      <c r="D9" t="s">
        <v>185</v>
      </c>
      <c r="E9" t="s">
        <v>186</v>
      </c>
      <c r="G9" t="s">
        <v>187</v>
      </c>
      <c r="H9" t="s">
        <v>188</v>
      </c>
      <c r="J9" t="s">
        <v>189</v>
      </c>
      <c r="K9" t="s">
        <v>190</v>
      </c>
      <c r="L9" t="s">
        <v>155</v>
      </c>
      <c r="M9" t="s">
        <v>191</v>
      </c>
      <c r="N9" t="s">
        <v>192</v>
      </c>
      <c r="P9" t="s">
        <v>193</v>
      </c>
      <c r="Q9" t="s">
        <v>194</v>
      </c>
    </row>
    <row r="10" spans="1:17" x14ac:dyDescent="0.3">
      <c r="D10" t="s">
        <v>195</v>
      </c>
      <c r="E10" t="s">
        <v>196</v>
      </c>
      <c r="G10" t="s">
        <v>197</v>
      </c>
      <c r="H10" t="s">
        <v>198</v>
      </c>
      <c r="J10" t="s">
        <v>199</v>
      </c>
      <c r="K10" t="s">
        <v>200</v>
      </c>
      <c r="M10" t="s">
        <v>201</v>
      </c>
      <c r="N10" t="s">
        <v>202</v>
      </c>
      <c r="O10" t="s">
        <v>155</v>
      </c>
      <c r="P10" t="s">
        <v>203</v>
      </c>
      <c r="Q10" t="s">
        <v>204</v>
      </c>
    </row>
    <row r="11" spans="1:17" x14ac:dyDescent="0.3">
      <c r="D11" t="s">
        <v>205</v>
      </c>
      <c r="E11" t="s">
        <v>206</v>
      </c>
      <c r="G11" t="s">
        <v>207</v>
      </c>
      <c r="H11" t="s">
        <v>208</v>
      </c>
      <c r="J11" t="s">
        <v>209</v>
      </c>
      <c r="K11" t="s">
        <v>210</v>
      </c>
      <c r="M11" t="s">
        <v>211</v>
      </c>
      <c r="N11" t="s">
        <v>212</v>
      </c>
      <c r="O11" t="s">
        <v>155</v>
      </c>
    </row>
    <row r="12" spans="1:17" x14ac:dyDescent="0.3">
      <c r="D12" t="s">
        <v>213</v>
      </c>
      <c r="E12" t="s">
        <v>214</v>
      </c>
      <c r="G12" t="s">
        <v>215</v>
      </c>
      <c r="H12" t="s">
        <v>216</v>
      </c>
      <c r="J12" t="s">
        <v>217</v>
      </c>
      <c r="K12" t="s">
        <v>218</v>
      </c>
      <c r="M12" t="s">
        <v>219</v>
      </c>
      <c r="N12" t="s">
        <v>220</v>
      </c>
      <c r="P12" t="s">
        <v>221</v>
      </c>
      <c r="Q12" t="s">
        <v>222</v>
      </c>
    </row>
    <row r="13" spans="1:17" x14ac:dyDescent="0.3">
      <c r="E13" s="5" t="s">
        <v>137</v>
      </c>
      <c r="G13" t="s">
        <v>223</v>
      </c>
      <c r="H13" t="s">
        <v>224</v>
      </c>
      <c r="J13" t="s">
        <v>225</v>
      </c>
      <c r="K13" t="s">
        <v>226</v>
      </c>
      <c r="L13" t="s">
        <v>155</v>
      </c>
      <c r="M13" t="s">
        <v>227</v>
      </c>
      <c r="N13" t="s">
        <v>228</v>
      </c>
      <c r="P13" t="s">
        <v>229</v>
      </c>
      <c r="Q13" t="s">
        <v>230</v>
      </c>
    </row>
    <row r="14" spans="1:17" x14ac:dyDescent="0.3">
      <c r="D14" t="s">
        <v>231</v>
      </c>
      <c r="E14" t="s">
        <v>232</v>
      </c>
      <c r="G14" t="s">
        <v>233</v>
      </c>
      <c r="H14" t="s">
        <v>234</v>
      </c>
      <c r="J14" t="s">
        <v>235</v>
      </c>
      <c r="K14" t="s">
        <v>236</v>
      </c>
      <c r="M14" t="s">
        <v>237</v>
      </c>
      <c r="N14" t="s">
        <v>238</v>
      </c>
      <c r="P14" t="s">
        <v>239</v>
      </c>
      <c r="Q14" t="s">
        <v>240</v>
      </c>
    </row>
    <row r="15" spans="1:17" x14ac:dyDescent="0.3">
      <c r="D15" t="s">
        <v>241</v>
      </c>
      <c r="E15" t="s">
        <v>242</v>
      </c>
      <c r="F15" t="s">
        <v>155</v>
      </c>
      <c r="G15" t="s">
        <v>243</v>
      </c>
      <c r="H15" t="s">
        <v>244</v>
      </c>
      <c r="J15" t="s">
        <v>245</v>
      </c>
      <c r="K15" t="s">
        <v>246</v>
      </c>
      <c r="M15" t="s">
        <v>247</v>
      </c>
      <c r="N15" t="s">
        <v>248</v>
      </c>
      <c r="P15" t="s">
        <v>249</v>
      </c>
      <c r="Q15" t="s">
        <v>250</v>
      </c>
    </row>
    <row r="16" spans="1:17" x14ac:dyDescent="0.3">
      <c r="D16" t="s">
        <v>251</v>
      </c>
      <c r="E16" t="s">
        <v>252</v>
      </c>
      <c r="G16" t="s">
        <v>253</v>
      </c>
      <c r="H16" t="s">
        <v>254</v>
      </c>
      <c r="I16" t="s">
        <v>155</v>
      </c>
      <c r="J16" t="s">
        <v>255</v>
      </c>
      <c r="K16" t="s">
        <v>256</v>
      </c>
      <c r="M16" t="s">
        <v>257</v>
      </c>
      <c r="N16" t="s">
        <v>258</v>
      </c>
      <c r="P16" t="s">
        <v>259</v>
      </c>
      <c r="Q16" t="s">
        <v>260</v>
      </c>
    </row>
    <row r="17" spans="4:17" x14ac:dyDescent="0.3">
      <c r="D17" t="s">
        <v>261</v>
      </c>
      <c r="E17" t="s">
        <v>262</v>
      </c>
      <c r="G17" t="s">
        <v>263</v>
      </c>
      <c r="H17" t="s">
        <v>264</v>
      </c>
      <c r="I17" t="s">
        <v>155</v>
      </c>
      <c r="J17" t="s">
        <v>265</v>
      </c>
      <c r="K17" t="s">
        <v>266</v>
      </c>
      <c r="M17" t="s">
        <v>267</v>
      </c>
      <c r="N17" t="s">
        <v>268</v>
      </c>
      <c r="O17" t="s">
        <v>155</v>
      </c>
    </row>
    <row r="18" spans="4:17" x14ac:dyDescent="0.3">
      <c r="D18" t="s">
        <v>269</v>
      </c>
      <c r="E18" t="s">
        <v>270</v>
      </c>
      <c r="G18" t="s">
        <v>271</v>
      </c>
      <c r="H18" t="s">
        <v>272</v>
      </c>
      <c r="J18" t="s">
        <v>273</v>
      </c>
      <c r="K18" t="s">
        <v>274</v>
      </c>
      <c r="M18" t="s">
        <v>275</v>
      </c>
      <c r="N18" t="s">
        <v>276</v>
      </c>
      <c r="O18" t="s">
        <v>155</v>
      </c>
      <c r="P18" t="s">
        <v>277</v>
      </c>
      <c r="Q18" t="s">
        <v>278</v>
      </c>
    </row>
    <row r="19" spans="4:17" x14ac:dyDescent="0.3">
      <c r="D19" t="s">
        <v>279</v>
      </c>
      <c r="E19" t="s">
        <v>280</v>
      </c>
      <c r="G19" t="s">
        <v>281</v>
      </c>
      <c r="H19" t="s">
        <v>282</v>
      </c>
      <c r="I19" t="s">
        <v>155</v>
      </c>
      <c r="J19" t="s">
        <v>283</v>
      </c>
      <c r="K19" t="s">
        <v>284</v>
      </c>
      <c r="M19" t="s">
        <v>285</v>
      </c>
      <c r="N19" t="s">
        <v>286</v>
      </c>
      <c r="O19" t="s">
        <v>155</v>
      </c>
      <c r="P19" t="s">
        <v>277</v>
      </c>
      <c r="Q19" t="s">
        <v>287</v>
      </c>
    </row>
    <row r="20" spans="4:17" x14ac:dyDescent="0.3">
      <c r="D20" t="s">
        <v>288</v>
      </c>
      <c r="E20" t="s">
        <v>289</v>
      </c>
      <c r="G20" t="s">
        <v>290</v>
      </c>
      <c r="H20" t="s">
        <v>291</v>
      </c>
      <c r="P20" t="s">
        <v>277</v>
      </c>
      <c r="Q20" t="s">
        <v>292</v>
      </c>
    </row>
    <row r="21" spans="4:17" x14ac:dyDescent="0.3">
      <c r="E21" s="5" t="s">
        <v>148</v>
      </c>
      <c r="J21" t="s">
        <v>293</v>
      </c>
      <c r="K21" t="s">
        <v>294</v>
      </c>
      <c r="L21" t="s">
        <v>155</v>
      </c>
      <c r="M21" t="s">
        <v>295</v>
      </c>
      <c r="N21" t="s">
        <v>296</v>
      </c>
      <c r="O21" t="s">
        <v>155</v>
      </c>
      <c r="P21" t="s">
        <v>277</v>
      </c>
      <c r="Q21" t="s">
        <v>297</v>
      </c>
    </row>
    <row r="22" spans="4:17" x14ac:dyDescent="0.3">
      <c r="D22" t="s">
        <v>298</v>
      </c>
      <c r="E22" t="s">
        <v>299</v>
      </c>
      <c r="G22" t="s">
        <v>300</v>
      </c>
      <c r="H22" t="s">
        <v>301</v>
      </c>
      <c r="J22" t="s">
        <v>302</v>
      </c>
      <c r="K22" t="s">
        <v>303</v>
      </c>
      <c r="M22" t="s">
        <v>304</v>
      </c>
      <c r="N22" t="s">
        <v>305</v>
      </c>
    </row>
    <row r="23" spans="4:17" x14ac:dyDescent="0.3">
      <c r="D23" t="s">
        <v>306</v>
      </c>
      <c r="E23" t="s">
        <v>307</v>
      </c>
      <c r="G23" t="s">
        <v>308</v>
      </c>
      <c r="H23" t="s">
        <v>309</v>
      </c>
      <c r="J23" t="s">
        <v>310</v>
      </c>
      <c r="K23" t="s">
        <v>311</v>
      </c>
      <c r="L23" t="s">
        <v>155</v>
      </c>
      <c r="M23" t="s">
        <v>312</v>
      </c>
      <c r="N23" t="s">
        <v>313</v>
      </c>
      <c r="O23" t="s">
        <v>155</v>
      </c>
      <c r="P23" t="s">
        <v>314</v>
      </c>
      <c r="Q23" t="s">
        <v>315</v>
      </c>
    </row>
    <row r="24" spans="4:17" x14ac:dyDescent="0.3">
      <c r="D24" t="s">
        <v>316</v>
      </c>
      <c r="E24" t="s">
        <v>317</v>
      </c>
      <c r="G24" t="s">
        <v>318</v>
      </c>
      <c r="H24" t="s">
        <v>319</v>
      </c>
      <c r="J24" t="s">
        <v>320</v>
      </c>
      <c r="K24" t="s">
        <v>321</v>
      </c>
      <c r="M24" t="s">
        <v>322</v>
      </c>
      <c r="N24" t="s">
        <v>323</v>
      </c>
      <c r="P24" t="s">
        <v>324</v>
      </c>
      <c r="Q24" t="s">
        <v>325</v>
      </c>
    </row>
    <row r="25" spans="4:17" x14ac:dyDescent="0.3">
      <c r="D25" t="s">
        <v>326</v>
      </c>
      <c r="E25" t="s">
        <v>327</v>
      </c>
      <c r="G25" t="s">
        <v>328</v>
      </c>
      <c r="H25" t="s">
        <v>329</v>
      </c>
      <c r="J25" t="s">
        <v>330</v>
      </c>
      <c r="K25" t="s">
        <v>331</v>
      </c>
      <c r="M25" t="s">
        <v>332</v>
      </c>
      <c r="N25" t="s">
        <v>333</v>
      </c>
      <c r="P25" t="s">
        <v>334</v>
      </c>
      <c r="Q25" t="s">
        <v>335</v>
      </c>
    </row>
    <row r="26" spans="4:17" x14ac:dyDescent="0.3">
      <c r="D26" t="s">
        <v>336</v>
      </c>
      <c r="E26" t="s">
        <v>337</v>
      </c>
      <c r="F26" t="s">
        <v>155</v>
      </c>
      <c r="G26" t="s">
        <v>338</v>
      </c>
      <c r="H26" t="s">
        <v>339</v>
      </c>
      <c r="J26" t="s">
        <v>340</v>
      </c>
      <c r="K26" t="s">
        <v>341</v>
      </c>
      <c r="L26" t="s">
        <v>155</v>
      </c>
      <c r="M26" t="s">
        <v>342</v>
      </c>
      <c r="N26" t="s">
        <v>343</v>
      </c>
      <c r="O26" t="s">
        <v>155</v>
      </c>
      <c r="P26" t="s">
        <v>344</v>
      </c>
      <c r="Q26" t="s">
        <v>345</v>
      </c>
    </row>
    <row r="27" spans="4:17" x14ac:dyDescent="0.3">
      <c r="E27" s="5" t="s">
        <v>160</v>
      </c>
      <c r="G27" t="s">
        <v>346</v>
      </c>
      <c r="H27" t="s">
        <v>347</v>
      </c>
      <c r="J27" t="s">
        <v>348</v>
      </c>
      <c r="K27" t="s">
        <v>349</v>
      </c>
      <c r="M27" t="s">
        <v>350</v>
      </c>
      <c r="N27" t="s">
        <v>351</v>
      </c>
      <c r="P27" t="s">
        <v>352</v>
      </c>
      <c r="Q27" t="s">
        <v>353</v>
      </c>
    </row>
    <row r="28" spans="4:17" x14ac:dyDescent="0.3">
      <c r="D28" t="s">
        <v>354</v>
      </c>
      <c r="E28" t="s">
        <v>355</v>
      </c>
      <c r="G28" t="s">
        <v>356</v>
      </c>
      <c r="H28" t="s">
        <v>357</v>
      </c>
      <c r="I28" t="s">
        <v>155</v>
      </c>
      <c r="J28" t="s">
        <v>358</v>
      </c>
      <c r="K28" t="s">
        <v>359</v>
      </c>
      <c r="L28" t="s">
        <v>155</v>
      </c>
      <c r="M28" t="s">
        <v>155</v>
      </c>
      <c r="P28" t="s">
        <v>360</v>
      </c>
      <c r="Q28" t="s">
        <v>361</v>
      </c>
    </row>
    <row r="29" spans="4:17" x14ac:dyDescent="0.3">
      <c r="D29" t="s">
        <v>362</v>
      </c>
      <c r="E29" t="s">
        <v>363</v>
      </c>
      <c r="G29" t="s">
        <v>364</v>
      </c>
      <c r="H29" t="s">
        <v>365</v>
      </c>
      <c r="J29" t="s">
        <v>366</v>
      </c>
      <c r="K29" t="s">
        <v>367</v>
      </c>
      <c r="L29" t="s">
        <v>155</v>
      </c>
      <c r="M29" t="s">
        <v>368</v>
      </c>
      <c r="N29" t="s">
        <v>369</v>
      </c>
    </row>
    <row r="30" spans="4:17" x14ac:dyDescent="0.3">
      <c r="D30" t="s">
        <v>370</v>
      </c>
      <c r="E30" t="s">
        <v>371</v>
      </c>
      <c r="J30" t="s">
        <v>372</v>
      </c>
      <c r="K30" t="s">
        <v>373</v>
      </c>
      <c r="M30" t="s">
        <v>374</v>
      </c>
      <c r="N30" t="s">
        <v>375</v>
      </c>
    </row>
    <row r="31" spans="4:17" x14ac:dyDescent="0.3">
      <c r="D31" t="s">
        <v>376</v>
      </c>
      <c r="E31" t="s">
        <v>377</v>
      </c>
      <c r="G31" t="s">
        <v>378</v>
      </c>
      <c r="H31" t="s">
        <v>379</v>
      </c>
      <c r="J31" t="s">
        <v>380</v>
      </c>
      <c r="K31" t="s">
        <v>381</v>
      </c>
      <c r="L31" t="s">
        <v>155</v>
      </c>
      <c r="M31" t="s">
        <v>382</v>
      </c>
      <c r="N31" t="s">
        <v>383</v>
      </c>
      <c r="O31" t="s">
        <v>155</v>
      </c>
    </row>
    <row r="32" spans="4:17" x14ac:dyDescent="0.3">
      <c r="G32" t="s">
        <v>384</v>
      </c>
      <c r="H32" t="s">
        <v>385</v>
      </c>
      <c r="J32" t="s">
        <v>386</v>
      </c>
      <c r="K32" t="s">
        <v>387</v>
      </c>
      <c r="M32" t="s">
        <v>388</v>
      </c>
      <c r="N32" t="s">
        <v>389</v>
      </c>
    </row>
    <row r="33" spans="7:15" x14ac:dyDescent="0.3">
      <c r="G33" t="s">
        <v>390</v>
      </c>
      <c r="H33" t="s">
        <v>391</v>
      </c>
      <c r="I33" t="s">
        <v>155</v>
      </c>
      <c r="J33" t="s">
        <v>392</v>
      </c>
      <c r="K33" t="s">
        <v>393</v>
      </c>
      <c r="L33" t="s">
        <v>155</v>
      </c>
      <c r="M33" t="s">
        <v>394</v>
      </c>
      <c r="N33" t="s">
        <v>395</v>
      </c>
      <c r="O33" t="s">
        <v>155</v>
      </c>
    </row>
    <row r="34" spans="7:15" x14ac:dyDescent="0.3">
      <c r="G34" t="s">
        <v>396</v>
      </c>
      <c r="H34" t="s">
        <v>397</v>
      </c>
      <c r="J34" t="s">
        <v>398</v>
      </c>
      <c r="K34" t="s">
        <v>399</v>
      </c>
      <c r="L34" t="s">
        <v>155</v>
      </c>
      <c r="M34" t="s">
        <v>400</v>
      </c>
      <c r="N34" t="s">
        <v>401</v>
      </c>
    </row>
    <row r="35" spans="7:15" x14ac:dyDescent="0.3">
      <c r="G35" t="s">
        <v>402</v>
      </c>
      <c r="H35" t="s">
        <v>403</v>
      </c>
      <c r="I35" t="s">
        <v>155</v>
      </c>
      <c r="J35" t="s">
        <v>404</v>
      </c>
      <c r="K35" t="s">
        <v>405</v>
      </c>
      <c r="L35" t="s">
        <v>155</v>
      </c>
    </row>
    <row r="36" spans="7:15" x14ac:dyDescent="0.3">
      <c r="G36" t="s">
        <v>406</v>
      </c>
      <c r="H36" s="1" t="s">
        <v>407</v>
      </c>
      <c r="J36" t="s">
        <v>408</v>
      </c>
      <c r="K36" t="s">
        <v>409</v>
      </c>
      <c r="M36" t="s">
        <v>410</v>
      </c>
      <c r="N36" t="s">
        <v>411</v>
      </c>
    </row>
    <row r="37" spans="7:15" x14ac:dyDescent="0.3">
      <c r="G37" t="s">
        <v>412</v>
      </c>
      <c r="H37" s="7" t="s">
        <v>413</v>
      </c>
      <c r="J37" t="s">
        <v>414</v>
      </c>
      <c r="K37" t="s">
        <v>415</v>
      </c>
      <c r="L37" t="s">
        <v>155</v>
      </c>
      <c r="M37" t="s">
        <v>416</v>
      </c>
      <c r="N37" t="s">
        <v>417</v>
      </c>
    </row>
    <row r="38" spans="7:15" x14ac:dyDescent="0.3">
      <c r="G38" t="s">
        <v>418</v>
      </c>
      <c r="H38" s="6" t="s">
        <v>419</v>
      </c>
      <c r="I38" t="s">
        <v>155</v>
      </c>
      <c r="J38" t="s">
        <v>420</v>
      </c>
      <c r="K38" t="s">
        <v>421</v>
      </c>
      <c r="L38" t="s">
        <v>155</v>
      </c>
      <c r="M38" t="s">
        <v>422</v>
      </c>
      <c r="N38" t="s">
        <v>423</v>
      </c>
    </row>
    <row r="39" spans="7:15" x14ac:dyDescent="0.3">
      <c r="M39" t="s">
        <v>424</v>
      </c>
      <c r="N39" t="s">
        <v>425</v>
      </c>
    </row>
    <row r="40" spans="7:15" x14ac:dyDescent="0.3">
      <c r="G40" t="s">
        <v>426</v>
      </c>
      <c r="H40" t="s">
        <v>427</v>
      </c>
      <c r="J40" t="s">
        <v>428</v>
      </c>
      <c r="K40" t="s">
        <v>429</v>
      </c>
      <c r="L40" t="s">
        <v>155</v>
      </c>
      <c r="M40" t="s">
        <v>430</v>
      </c>
      <c r="N40" t="s">
        <v>431</v>
      </c>
      <c r="O40" t="s">
        <v>155</v>
      </c>
    </row>
    <row r="41" spans="7:15" x14ac:dyDescent="0.3">
      <c r="G41" t="s">
        <v>432</v>
      </c>
      <c r="H41" t="s">
        <v>433</v>
      </c>
      <c r="J41" t="s">
        <v>434</v>
      </c>
      <c r="K41" t="s">
        <v>435</v>
      </c>
      <c r="L41" t="s">
        <v>155</v>
      </c>
      <c r="M41" t="s">
        <v>436</v>
      </c>
      <c r="N41" t="s">
        <v>437</v>
      </c>
      <c r="O41" t="s">
        <v>155</v>
      </c>
    </row>
    <row r="42" spans="7:15" x14ac:dyDescent="0.3">
      <c r="G42" t="s">
        <v>438</v>
      </c>
      <c r="H42" t="s">
        <v>439</v>
      </c>
      <c r="J42" t="s">
        <v>440</v>
      </c>
      <c r="K42" t="s">
        <v>441</v>
      </c>
      <c r="L42" t="s">
        <v>155</v>
      </c>
      <c r="M42" t="s">
        <v>442</v>
      </c>
      <c r="N42" t="s">
        <v>443</v>
      </c>
      <c r="O42" t="s">
        <v>155</v>
      </c>
    </row>
    <row r="43" spans="7:15" x14ac:dyDescent="0.3">
      <c r="G43" t="s">
        <v>444</v>
      </c>
      <c r="H43" t="s">
        <v>445</v>
      </c>
      <c r="J43" t="s">
        <v>446</v>
      </c>
      <c r="K43" t="s">
        <v>447</v>
      </c>
      <c r="L43" t="s">
        <v>155</v>
      </c>
      <c r="M43" t="s">
        <v>448</v>
      </c>
      <c r="N43" t="s">
        <v>449</v>
      </c>
      <c r="O43" t="s">
        <v>155</v>
      </c>
    </row>
    <row r="44" spans="7:15" x14ac:dyDescent="0.3">
      <c r="G44" t="s">
        <v>450</v>
      </c>
      <c r="H44" t="s">
        <v>451</v>
      </c>
      <c r="J44" t="s">
        <v>452</v>
      </c>
      <c r="K44" t="s">
        <v>453</v>
      </c>
      <c r="M44" t="s">
        <v>155</v>
      </c>
    </row>
    <row r="45" spans="7:15" x14ac:dyDescent="0.3">
      <c r="G45" t="s">
        <v>454</v>
      </c>
      <c r="H45" t="s">
        <v>455</v>
      </c>
      <c r="J45" t="s">
        <v>456</v>
      </c>
      <c r="K45" t="s">
        <v>457</v>
      </c>
    </row>
    <row r="47" spans="7:15" x14ac:dyDescent="0.3">
      <c r="G47" t="s">
        <v>458</v>
      </c>
      <c r="H47" t="s">
        <v>459</v>
      </c>
      <c r="J47" t="s">
        <v>460</v>
      </c>
      <c r="K47" t="s">
        <v>461</v>
      </c>
    </row>
    <row r="48" spans="7:15" x14ac:dyDescent="0.3">
      <c r="G48" t="s">
        <v>462</v>
      </c>
      <c r="H48" t="s">
        <v>463</v>
      </c>
      <c r="J48" t="s">
        <v>464</v>
      </c>
      <c r="K48" t="s">
        <v>465</v>
      </c>
      <c r="L48" t="s">
        <v>155</v>
      </c>
    </row>
    <row r="49" spans="7:12" x14ac:dyDescent="0.3">
      <c r="G49" t="s">
        <v>466</v>
      </c>
      <c r="H49" t="s">
        <v>467</v>
      </c>
      <c r="J49" t="s">
        <v>468</v>
      </c>
      <c r="K49" t="s">
        <v>469</v>
      </c>
    </row>
    <row r="50" spans="7:12" x14ac:dyDescent="0.3">
      <c r="G50" t="s">
        <v>470</v>
      </c>
      <c r="H50" t="s">
        <v>471</v>
      </c>
      <c r="J50" t="s">
        <v>472</v>
      </c>
      <c r="K50" t="s">
        <v>473</v>
      </c>
      <c r="L50" t="s">
        <v>155</v>
      </c>
    </row>
    <row r="51" spans="7:12" x14ac:dyDescent="0.3">
      <c r="G51" t="s">
        <v>474</v>
      </c>
      <c r="H51" t="s">
        <v>475</v>
      </c>
      <c r="J51" t="s">
        <v>476</v>
      </c>
      <c r="K51" t="s">
        <v>477</v>
      </c>
    </row>
    <row r="52" spans="7:12" x14ac:dyDescent="0.3">
      <c r="J52" t="s">
        <v>478</v>
      </c>
      <c r="K52" t="s">
        <v>479</v>
      </c>
    </row>
    <row r="53" spans="7:12" x14ac:dyDescent="0.3">
      <c r="G53" t="s">
        <v>480</v>
      </c>
      <c r="H53" t="s">
        <v>481</v>
      </c>
      <c r="I53" t="s">
        <v>155</v>
      </c>
      <c r="J53" t="s">
        <v>482</v>
      </c>
      <c r="K53" t="s">
        <v>483</v>
      </c>
    </row>
    <row r="54" spans="7:12" x14ac:dyDescent="0.3">
      <c r="G54" t="s">
        <v>484</v>
      </c>
      <c r="H54" t="s">
        <v>485</v>
      </c>
      <c r="J54" t="s">
        <v>486</v>
      </c>
      <c r="K54" t="s">
        <v>487</v>
      </c>
      <c r="L54" t="s">
        <v>155</v>
      </c>
    </row>
    <row r="55" spans="7:12" x14ac:dyDescent="0.3">
      <c r="G55" t="s">
        <v>488</v>
      </c>
      <c r="H55" t="s">
        <v>489</v>
      </c>
      <c r="K55" t="s">
        <v>155</v>
      </c>
    </row>
    <row r="56" spans="7:12" x14ac:dyDescent="0.3">
      <c r="G56" t="s">
        <v>490</v>
      </c>
      <c r="H56" t="s">
        <v>491</v>
      </c>
      <c r="J56" t="s">
        <v>492</v>
      </c>
      <c r="K56" t="s">
        <v>493</v>
      </c>
    </row>
    <row r="57" spans="7:12" x14ac:dyDescent="0.3">
      <c r="G57" t="s">
        <v>494</v>
      </c>
      <c r="H57" t="s">
        <v>495</v>
      </c>
      <c r="J57" t="s">
        <v>496</v>
      </c>
      <c r="K57" t="s">
        <v>497</v>
      </c>
      <c r="L57" t="s">
        <v>155</v>
      </c>
    </row>
    <row r="58" spans="7:12" x14ac:dyDescent="0.3">
      <c r="J58" t="s">
        <v>498</v>
      </c>
      <c r="K58" t="s">
        <v>499</v>
      </c>
    </row>
    <row r="59" spans="7:12" x14ac:dyDescent="0.3">
      <c r="G59" t="s">
        <v>500</v>
      </c>
      <c r="H59" t="s">
        <v>501</v>
      </c>
      <c r="J59" t="s">
        <v>502</v>
      </c>
      <c r="K59" t="s">
        <v>503</v>
      </c>
      <c r="L59" t="s">
        <v>155</v>
      </c>
    </row>
    <row r="60" spans="7:12" x14ac:dyDescent="0.3">
      <c r="G60" t="s">
        <v>504</v>
      </c>
      <c r="H60" t="s">
        <v>505</v>
      </c>
      <c r="J60" t="s">
        <v>506</v>
      </c>
      <c r="K60" t="s">
        <v>507</v>
      </c>
      <c r="L60" t="s">
        <v>155</v>
      </c>
    </row>
    <row r="61" spans="7:12" x14ac:dyDescent="0.3">
      <c r="G61" t="s">
        <v>508</v>
      </c>
      <c r="H61" t="s">
        <v>509</v>
      </c>
      <c r="J61" t="s">
        <v>510</v>
      </c>
      <c r="K61" t="s">
        <v>511</v>
      </c>
    </row>
    <row r="62" spans="7:12" x14ac:dyDescent="0.3">
      <c r="G62" t="s">
        <v>512</v>
      </c>
      <c r="H62" t="s">
        <v>513</v>
      </c>
    </row>
    <row r="63" spans="7:12" x14ac:dyDescent="0.3">
      <c r="G63" t="s">
        <v>514</v>
      </c>
      <c r="H63" t="s">
        <v>515</v>
      </c>
      <c r="J63" t="s">
        <v>516</v>
      </c>
      <c r="K63" t="s">
        <v>517</v>
      </c>
    </row>
    <row r="64" spans="7:12" x14ac:dyDescent="0.3">
      <c r="G64" t="s">
        <v>518</v>
      </c>
      <c r="H64" t="s">
        <v>519</v>
      </c>
      <c r="J64" t="s">
        <v>520</v>
      </c>
      <c r="K64" t="s">
        <v>521</v>
      </c>
    </row>
    <row r="65" spans="7:12" x14ac:dyDescent="0.3">
      <c r="G65" t="s">
        <v>522</v>
      </c>
      <c r="H65" t="s">
        <v>523</v>
      </c>
      <c r="I65" t="s">
        <v>155</v>
      </c>
      <c r="J65" t="s">
        <v>524</v>
      </c>
      <c r="K65" t="s">
        <v>525</v>
      </c>
    </row>
    <row r="66" spans="7:12" x14ac:dyDescent="0.3">
      <c r="J66" t="s">
        <v>526</v>
      </c>
      <c r="K66" t="s">
        <v>527</v>
      </c>
    </row>
    <row r="67" spans="7:12" x14ac:dyDescent="0.3">
      <c r="G67" t="s">
        <v>528</v>
      </c>
      <c r="H67" t="s">
        <v>529</v>
      </c>
      <c r="J67" t="s">
        <v>530</v>
      </c>
      <c r="K67" t="s">
        <v>531</v>
      </c>
      <c r="L67" t="s">
        <v>155</v>
      </c>
    </row>
    <row r="68" spans="7:12" x14ac:dyDescent="0.3">
      <c r="G68" t="s">
        <v>532</v>
      </c>
      <c r="H68" t="s">
        <v>533</v>
      </c>
      <c r="J68" t="s">
        <v>534</v>
      </c>
      <c r="K68" t="s">
        <v>535</v>
      </c>
      <c r="L68" t="s">
        <v>155</v>
      </c>
    </row>
    <row r="70" spans="7:12" x14ac:dyDescent="0.3">
      <c r="G70" t="s">
        <v>536</v>
      </c>
      <c r="H70" t="s">
        <v>537</v>
      </c>
    </row>
    <row r="71" spans="7:12" x14ac:dyDescent="0.3">
      <c r="G71" t="s">
        <v>538</v>
      </c>
      <c r="H71" t="s">
        <v>539</v>
      </c>
    </row>
    <row r="72" spans="7:12" x14ac:dyDescent="0.3">
      <c r="G72" t="s">
        <v>540</v>
      </c>
      <c r="H72" t="s">
        <v>541</v>
      </c>
      <c r="I72" t="s">
        <v>155</v>
      </c>
    </row>
    <row r="73" spans="7:12" x14ac:dyDescent="0.3">
      <c r="G73" t="s">
        <v>542</v>
      </c>
      <c r="H73" t="s">
        <v>543</v>
      </c>
    </row>
    <row r="74" spans="7:12" x14ac:dyDescent="0.3">
      <c r="G74" t="s">
        <v>544</v>
      </c>
      <c r="H74" t="s">
        <v>545</v>
      </c>
    </row>
    <row r="75" spans="7:12" x14ac:dyDescent="0.3">
      <c r="G75" t="s">
        <v>546</v>
      </c>
      <c r="H75" t="s">
        <v>547</v>
      </c>
      <c r="I75" t="s">
        <v>155</v>
      </c>
    </row>
    <row r="76" spans="7:12" x14ac:dyDescent="0.3">
      <c r="G76" t="s">
        <v>548</v>
      </c>
      <c r="H76" t="s">
        <v>549</v>
      </c>
      <c r="I76" t="s">
        <v>155</v>
      </c>
    </row>
    <row r="77" spans="7:12" x14ac:dyDescent="0.3">
      <c r="G77" t="s">
        <v>550</v>
      </c>
      <c r="H77" t="s">
        <v>551</v>
      </c>
      <c r="I77" t="s">
        <v>155</v>
      </c>
    </row>
    <row r="78" spans="7:12" x14ac:dyDescent="0.3">
      <c r="G78" t="s">
        <v>552</v>
      </c>
      <c r="H78" t="s">
        <v>553</v>
      </c>
      <c r="I78" t="s">
        <v>155</v>
      </c>
    </row>
    <row r="79" spans="7:12" x14ac:dyDescent="0.3">
      <c r="G79" t="s">
        <v>554</v>
      </c>
      <c r="H79" t="s">
        <v>555</v>
      </c>
    </row>
    <row r="80" spans="7:12" x14ac:dyDescent="0.3">
      <c r="G80" t="s">
        <v>556</v>
      </c>
      <c r="H80" t="s">
        <v>557</v>
      </c>
    </row>
    <row r="81" spans="7:9" x14ac:dyDescent="0.3">
      <c r="G81" t="s">
        <v>558</v>
      </c>
      <c r="H81" t="s">
        <v>559</v>
      </c>
      <c r="I81" t="s">
        <v>155</v>
      </c>
    </row>
    <row r="82" spans="7:9" x14ac:dyDescent="0.3">
      <c r="G82" t="s">
        <v>560</v>
      </c>
      <c r="H82" t="s">
        <v>561</v>
      </c>
    </row>
  </sheetData>
  <customSheetViews>
    <customSheetView guid="{42EB0D31-948E-487B-9AEA-15667FDB69DA}" state="hidden" topLeftCell="B1">
      <selection activeCell="H3" sqref="H3:H7"/>
      <pageMargins left="0" right="0" top="0" bottom="0" header="0" footer="0"/>
    </customSheetView>
    <customSheetView guid="{8357E57C-93CD-4D85-9F10-C1C33CED634B}" state="hidden" topLeftCell="B1">
      <selection activeCell="H3" sqref="H3:H7"/>
      <pageMargins left="0" right="0" top="0" bottom="0" header="0" footer="0"/>
    </customSheetView>
    <customSheetView guid="{B2B0569A-4EDE-431B-8646-1918024BEA31}" topLeftCell="B1">
      <selection activeCell="H3" sqref="H3:H7"/>
      <pageMargins left="0" right="0" top="0" bottom="0" header="0" footer="0"/>
    </customSheetView>
  </customSheetViews>
  <mergeCells count="3">
    <mergeCell ref="A1:B1"/>
    <mergeCell ref="D1:E1"/>
    <mergeCell ref="G1:H1"/>
  </mergeCell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7"/>
  <dimension ref="A1:U2"/>
  <sheetViews>
    <sheetView topLeftCell="L1" workbookViewId="0">
      <selection activeCell="R22" sqref="R22"/>
    </sheetView>
  </sheetViews>
  <sheetFormatPr baseColWidth="10" defaultColWidth="11.44140625" defaultRowHeight="14.4" x14ac:dyDescent="0.3"/>
  <cols>
    <col min="2" max="2" width="14.5546875" customWidth="1"/>
    <col min="3" max="3" width="20.5546875" customWidth="1"/>
    <col min="4" max="4" width="10.5546875" style="9" customWidth="1"/>
    <col min="5" max="5" width="14.5546875" style="9" customWidth="1"/>
    <col min="6" max="6" width="9.44140625" style="9" customWidth="1"/>
    <col min="7" max="9" width="9.44140625" style="11" customWidth="1"/>
    <col min="10" max="12" width="9.44140625" style="1" customWidth="1"/>
    <col min="13" max="15" width="9.44140625" style="9" customWidth="1"/>
    <col min="16" max="17" width="18.33203125" customWidth="1"/>
    <col min="18" max="18" width="19.88671875" customWidth="1"/>
    <col min="19" max="19" width="16" customWidth="1"/>
    <col min="20" max="20" width="21" customWidth="1"/>
  </cols>
  <sheetData>
    <row r="1" spans="1:21" s="2" customFormat="1" ht="43.2" x14ac:dyDescent="0.3">
      <c r="A1" s="2" t="s">
        <v>562</v>
      </c>
      <c r="B1" s="2" t="s">
        <v>563</v>
      </c>
      <c r="C1" s="2" t="s">
        <v>564</v>
      </c>
      <c r="D1" s="8" t="s">
        <v>565</v>
      </c>
      <c r="E1" s="8" t="s">
        <v>566</v>
      </c>
      <c r="F1" s="8" t="s">
        <v>10</v>
      </c>
      <c r="G1" s="10" t="s">
        <v>567</v>
      </c>
      <c r="H1" s="10" t="s">
        <v>568</v>
      </c>
      <c r="I1" s="10" t="s">
        <v>569</v>
      </c>
      <c r="J1" s="12" t="s">
        <v>570</v>
      </c>
      <c r="K1" s="12" t="s">
        <v>571</v>
      </c>
      <c r="L1" s="12" t="s">
        <v>572</v>
      </c>
      <c r="M1" s="8" t="s">
        <v>573</v>
      </c>
      <c r="N1" s="8" t="s">
        <v>574</v>
      </c>
      <c r="O1" s="8" t="s">
        <v>575</v>
      </c>
      <c r="P1" s="2" t="s">
        <v>576</v>
      </c>
      <c r="Q1" s="2" t="s">
        <v>577</v>
      </c>
      <c r="R1" s="2" t="s">
        <v>578</v>
      </c>
      <c r="S1" s="2" t="s">
        <v>579</v>
      </c>
      <c r="T1" s="2" t="s">
        <v>580</v>
      </c>
    </row>
    <row r="2" spans="1:21" x14ac:dyDescent="0.3">
      <c r="B2" t="e">
        <f>#REF!</f>
        <v>#REF!</v>
      </c>
      <c r="C2" t="e">
        <f>#REF!</f>
        <v>#REF!</v>
      </c>
      <c r="D2" s="9" t="e">
        <f>#REF!</f>
        <v>#REF!</v>
      </c>
      <c r="E2" s="9" t="e">
        <f>#REF!</f>
        <v>#REF!</v>
      </c>
      <c r="F2" s="9" t="e">
        <f>#REF!</f>
        <v>#REF!</v>
      </c>
      <c r="G2" s="11" t="e">
        <f>#REF!</f>
        <v>#REF!</v>
      </c>
      <c r="H2" s="11" t="e">
        <f>#REF!</f>
        <v>#REF!</v>
      </c>
      <c r="I2" s="11" t="e">
        <f>#REF!</f>
        <v>#REF!</v>
      </c>
      <c r="J2" s="1" t="e">
        <f>#REF!</f>
        <v>#REF!</v>
      </c>
      <c r="K2" s="1" t="e">
        <f>#REF!</f>
        <v>#REF!</v>
      </c>
      <c r="L2" s="1" t="e">
        <f>#REF!</f>
        <v>#REF!</v>
      </c>
      <c r="M2" s="9" t="e">
        <f>#REF!</f>
        <v>#REF!</v>
      </c>
      <c r="N2" s="9" t="e">
        <f>#REF!</f>
        <v>#REF!</v>
      </c>
      <c r="O2" s="9" t="e">
        <f>#REF!</f>
        <v>#REF!</v>
      </c>
      <c r="P2" s="3" t="e">
        <f>#REF!</f>
        <v>#REF!</v>
      </c>
      <c r="Q2" s="3" t="e">
        <f>#REF!</f>
        <v>#REF!</v>
      </c>
      <c r="R2" s="4"/>
      <c r="S2" s="3">
        <f>0.75*R2</f>
        <v>0</v>
      </c>
      <c r="T2" s="3">
        <f>0.25*R2</f>
        <v>0</v>
      </c>
      <c r="U2" s="13"/>
    </row>
  </sheetData>
  <customSheetViews>
    <customSheetView guid="{42EB0D31-948E-487B-9AEA-15667FDB69DA}" state="hidden">
      <selection activeCell="H1" sqref="H1:H1048576"/>
      <pageMargins left="0" right="0" top="0" bottom="0" header="0" footer="0"/>
    </customSheetView>
    <customSheetView guid="{8357E57C-93CD-4D85-9F10-C1C33CED634B}" state="hidden">
      <selection activeCell="H1" sqref="H1:H1048576"/>
      <pageMargins left="0" right="0" top="0" bottom="0" header="0" footer="0"/>
    </customSheetView>
    <customSheetView guid="{B2B0569A-4EDE-431B-8646-1918024BEA31}">
      <selection activeCell="H1" sqref="H1:H1048576"/>
      <pageMargins left="0" right="0" top="0" bottom="0" header="0" footer="0"/>
    </customSheetView>
  </customSheetView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F0D0B-9374-436D-ABEB-254F24D2919E}">
  <dimension ref="A1:S59"/>
  <sheetViews>
    <sheetView showGridLines="0" topLeftCell="A14" zoomScale="40" zoomScaleNormal="40" zoomScaleSheetLayoutView="25" workbookViewId="0">
      <selection activeCell="L39" sqref="L39"/>
    </sheetView>
  </sheetViews>
  <sheetFormatPr baseColWidth="10" defaultColWidth="18.33203125" defaultRowHeight="14.4" x14ac:dyDescent="0.3"/>
  <cols>
    <col min="1" max="1" width="57.5546875" style="187" customWidth="1"/>
    <col min="2" max="2" width="61" style="188" customWidth="1"/>
    <col min="3" max="3" width="44.33203125" style="114" customWidth="1"/>
    <col min="4" max="4" width="42" style="114" customWidth="1"/>
    <col min="5" max="5" width="37.5546875" style="114" customWidth="1"/>
    <col min="6" max="6" width="29" style="114" customWidth="1"/>
    <col min="7" max="7" width="87.33203125" style="114" customWidth="1"/>
    <col min="8" max="8" width="35.6640625" style="114" customWidth="1"/>
    <col min="9" max="9" width="37" style="114" customWidth="1"/>
    <col min="10" max="10" width="40.109375" style="196" customWidth="1"/>
    <col min="11" max="12" width="40.109375" style="114" customWidth="1"/>
    <col min="13" max="14" width="37" style="114" customWidth="1"/>
    <col min="15" max="15" width="24.88671875" style="114" customWidth="1"/>
    <col min="16" max="17" width="18.33203125" style="114"/>
    <col min="18" max="18" width="26.6640625" style="114" customWidth="1"/>
    <col min="19" max="16384" width="18.33203125" style="114"/>
  </cols>
  <sheetData>
    <row r="1" spans="1:19" ht="113.25" customHeight="1" x14ac:dyDescent="0.3">
      <c r="A1" s="321" t="s">
        <v>664</v>
      </c>
      <c r="B1" s="321"/>
      <c r="C1" s="321"/>
      <c r="D1" s="321"/>
      <c r="E1" s="321"/>
      <c r="F1" s="321"/>
      <c r="G1" s="321"/>
      <c r="H1" s="321"/>
      <c r="I1" s="321"/>
      <c r="J1" s="321"/>
      <c r="K1" s="321"/>
      <c r="L1" s="321"/>
      <c r="M1" s="321"/>
      <c r="N1" s="321"/>
      <c r="O1" s="200"/>
      <c r="P1" s="200"/>
      <c r="Q1" s="200"/>
      <c r="R1" s="200"/>
      <c r="S1" s="200"/>
    </row>
    <row r="2" spans="1:19" ht="8.25" customHeight="1" x14ac:dyDescent="0.3">
      <c r="A2" s="176"/>
      <c r="B2" s="176"/>
      <c r="C2" s="176"/>
      <c r="D2" s="176"/>
      <c r="E2" s="176"/>
      <c r="F2" s="176"/>
      <c r="G2" s="176"/>
      <c r="H2" s="176"/>
      <c r="I2" s="176"/>
      <c r="J2" s="176"/>
      <c r="K2" s="176"/>
      <c r="L2" s="176"/>
      <c r="M2" s="176"/>
    </row>
    <row r="3" spans="1:19" ht="78.599999999999994" customHeight="1" x14ac:dyDescent="0.4">
      <c r="A3" s="215" t="s">
        <v>24</v>
      </c>
      <c r="B3" s="214"/>
      <c r="C3" s="174"/>
      <c r="D3" s="174"/>
      <c r="E3" s="174"/>
      <c r="F3" s="174"/>
      <c r="G3" s="178"/>
      <c r="H3" s="178"/>
      <c r="I3" s="178"/>
      <c r="J3" s="178"/>
      <c r="K3" s="178"/>
      <c r="L3" s="178"/>
      <c r="M3" s="178"/>
    </row>
    <row r="4" spans="1:19" ht="27.6" customHeight="1" x14ac:dyDescent="0.3">
      <c r="A4" s="179"/>
      <c r="B4" s="180"/>
      <c r="C4" s="180"/>
      <c r="D4" s="178"/>
      <c r="E4" s="178"/>
      <c r="F4" s="178"/>
      <c r="G4" s="178"/>
      <c r="H4" s="178"/>
      <c r="I4" s="178"/>
      <c r="J4" s="178"/>
      <c r="K4" s="178"/>
      <c r="L4" s="178"/>
      <c r="M4" s="178"/>
    </row>
    <row r="5" spans="1:19" ht="58.2" customHeight="1" x14ac:dyDescent="0.3">
      <c r="A5" s="323" t="s">
        <v>630</v>
      </c>
      <c r="B5" s="323"/>
      <c r="C5" s="323"/>
      <c r="D5" s="323"/>
      <c r="E5" s="323"/>
      <c r="F5" s="323"/>
      <c r="G5" s="323"/>
      <c r="H5" s="323"/>
      <c r="I5" s="323"/>
      <c r="J5" s="323"/>
      <c r="K5" s="323"/>
      <c r="L5" s="323"/>
      <c r="M5" s="178"/>
    </row>
    <row r="6" spans="1:19" ht="47.25" customHeight="1" x14ac:dyDescent="0.3">
      <c r="A6" s="325" t="s">
        <v>626</v>
      </c>
      <c r="B6" s="326"/>
      <c r="C6" s="326"/>
      <c r="D6" s="326"/>
      <c r="E6" s="326"/>
      <c r="F6" s="327"/>
      <c r="G6" s="331" t="s">
        <v>586</v>
      </c>
      <c r="H6" s="331"/>
      <c r="I6" s="331"/>
      <c r="J6" s="331"/>
      <c r="K6" s="331"/>
      <c r="L6" s="331"/>
      <c r="M6" s="306" t="s">
        <v>627</v>
      </c>
      <c r="N6" s="306"/>
    </row>
    <row r="7" spans="1:19" ht="26.25" customHeight="1" x14ac:dyDescent="0.3">
      <c r="A7" s="328"/>
      <c r="B7" s="329"/>
      <c r="C7" s="329"/>
      <c r="D7" s="329"/>
      <c r="E7" s="329"/>
      <c r="F7" s="330"/>
      <c r="G7" s="331"/>
      <c r="H7" s="331"/>
      <c r="I7" s="331"/>
      <c r="J7" s="331"/>
      <c r="K7" s="331"/>
      <c r="L7" s="331"/>
      <c r="M7" s="306"/>
      <c r="N7" s="306"/>
    </row>
    <row r="8" spans="1:19" ht="112.2" customHeight="1" x14ac:dyDescent="0.3">
      <c r="A8" s="260" t="s">
        <v>617</v>
      </c>
      <c r="B8" s="260" t="s">
        <v>611</v>
      </c>
      <c r="C8" s="260" t="s">
        <v>581</v>
      </c>
      <c r="D8" s="261" t="s">
        <v>588</v>
      </c>
      <c r="E8" s="316" t="s">
        <v>681</v>
      </c>
      <c r="F8" s="317"/>
      <c r="G8" s="260" t="s">
        <v>591</v>
      </c>
      <c r="H8" s="260" t="s">
        <v>594</v>
      </c>
      <c r="I8" s="260" t="s">
        <v>595</v>
      </c>
      <c r="J8" s="260" t="s">
        <v>678</v>
      </c>
      <c r="K8" s="260" t="s">
        <v>679</v>
      </c>
      <c r="L8" s="260" t="s">
        <v>682</v>
      </c>
      <c r="M8" s="260" t="s">
        <v>596</v>
      </c>
      <c r="N8" s="260" t="s">
        <v>606</v>
      </c>
    </row>
    <row r="9" spans="1:19" s="181" customFormat="1" ht="45" customHeight="1" x14ac:dyDescent="0.35">
      <c r="A9" s="262" t="s">
        <v>590</v>
      </c>
      <c r="B9" s="263"/>
      <c r="C9" s="264"/>
      <c r="D9" s="265">
        <v>0</v>
      </c>
      <c r="E9" s="293">
        <v>0</v>
      </c>
      <c r="F9" s="294"/>
      <c r="G9" s="266" t="s">
        <v>590</v>
      </c>
      <c r="H9" s="267">
        <f t="shared" ref="H9:H21" si="0">IF(G9="oui",D9*0.05,0)</f>
        <v>0</v>
      </c>
      <c r="I9" s="267">
        <f>IF(G9="oui",D9*0.09975,0)</f>
        <v>0</v>
      </c>
      <c r="J9" s="266" t="s">
        <v>590</v>
      </c>
      <c r="K9" s="267">
        <f>IF(J9="aucun",0,IF(J9="TPS seulement",H9,IF(J9="TPS + 62,8 % TVQ",(H9+0.628*I9),IF(J9="TPS + 50 % TVQ",(H9+0.5*I9),IF(J9="50 % TPS + 50 % TVQ",(0.5*H9+0.5*I9),IF(J9="Toutes les taxes",(H9 + I9),0))))))</f>
        <v>0</v>
      </c>
      <c r="L9" s="267">
        <f>(H9+I9)-K9</f>
        <v>0</v>
      </c>
      <c r="M9" s="268">
        <f>SUM(D9,L9,E9,F9)</f>
        <v>0</v>
      </c>
      <c r="N9" s="269" t="str">
        <f t="shared" ref="N9:N21" si="1">IF($M$32=0,"",M9/$M$32)</f>
        <v/>
      </c>
    </row>
    <row r="10" spans="1:19" s="181" customFormat="1" ht="45" customHeight="1" x14ac:dyDescent="0.35">
      <c r="A10" s="262" t="s">
        <v>590</v>
      </c>
      <c r="B10" s="263"/>
      <c r="C10" s="264"/>
      <c r="D10" s="265">
        <v>0</v>
      </c>
      <c r="E10" s="293">
        <v>0</v>
      </c>
      <c r="F10" s="294"/>
      <c r="G10" s="266" t="s">
        <v>590</v>
      </c>
      <c r="H10" s="267">
        <f t="shared" si="0"/>
        <v>0</v>
      </c>
      <c r="I10" s="267">
        <f t="shared" ref="I10:I31" si="2">IF(G10="oui",D10*0.09975,0)</f>
        <v>0</v>
      </c>
      <c r="J10" s="266" t="s">
        <v>590</v>
      </c>
      <c r="K10" s="267">
        <f t="shared" ref="K10:K19" si="3">IF(J10="aucun",0,IF(J10="TPS seulement",H10,IF(J10="TPS + 62,8 % TVQ",(H10+0.628*I10),IF(J10="TPS + 50 % TVQ",(H10+0.5*I10),IF(J10="50 % TPS + 50 % TVQ",(0.5*H10+0.5*I10),IF(J10="Toutes les taxes",(H10 + I10),0))))))</f>
        <v>0</v>
      </c>
      <c r="L10" s="267">
        <f t="shared" ref="L10:L31" si="4">(H10+I10)-K10</f>
        <v>0</v>
      </c>
      <c r="M10" s="268">
        <f t="shared" ref="M10:M31" si="5">SUM(D10,L10,E10,F10)</f>
        <v>0</v>
      </c>
      <c r="N10" s="269" t="str">
        <f t="shared" si="1"/>
        <v/>
      </c>
    </row>
    <row r="11" spans="1:19" s="181" customFormat="1" ht="45" customHeight="1" x14ac:dyDescent="0.35">
      <c r="A11" s="262" t="s">
        <v>590</v>
      </c>
      <c r="B11" s="263"/>
      <c r="C11" s="264"/>
      <c r="D11" s="265">
        <v>0</v>
      </c>
      <c r="E11" s="293">
        <v>0</v>
      </c>
      <c r="F11" s="294"/>
      <c r="G11" s="266" t="s">
        <v>590</v>
      </c>
      <c r="H11" s="267">
        <f t="shared" si="0"/>
        <v>0</v>
      </c>
      <c r="I11" s="267">
        <f t="shared" si="2"/>
        <v>0</v>
      </c>
      <c r="J11" s="266" t="s">
        <v>590</v>
      </c>
      <c r="K11" s="267">
        <f t="shared" si="3"/>
        <v>0</v>
      </c>
      <c r="L11" s="267">
        <f t="shared" si="4"/>
        <v>0</v>
      </c>
      <c r="M11" s="268">
        <f t="shared" si="5"/>
        <v>0</v>
      </c>
      <c r="N11" s="269" t="str">
        <f t="shared" si="1"/>
        <v/>
      </c>
    </row>
    <row r="12" spans="1:19" s="181" customFormat="1" ht="45" customHeight="1" x14ac:dyDescent="0.35">
      <c r="A12" s="262" t="s">
        <v>590</v>
      </c>
      <c r="B12" s="263"/>
      <c r="C12" s="264"/>
      <c r="D12" s="265">
        <v>0</v>
      </c>
      <c r="E12" s="293">
        <v>0</v>
      </c>
      <c r="F12" s="294"/>
      <c r="G12" s="266" t="s">
        <v>590</v>
      </c>
      <c r="H12" s="267">
        <f t="shared" si="0"/>
        <v>0</v>
      </c>
      <c r="I12" s="267">
        <f t="shared" si="2"/>
        <v>0</v>
      </c>
      <c r="J12" s="266" t="s">
        <v>590</v>
      </c>
      <c r="K12" s="267">
        <f t="shared" si="3"/>
        <v>0</v>
      </c>
      <c r="L12" s="267">
        <f t="shared" si="4"/>
        <v>0</v>
      </c>
      <c r="M12" s="268">
        <f t="shared" si="5"/>
        <v>0</v>
      </c>
      <c r="N12" s="269" t="str">
        <f t="shared" si="1"/>
        <v/>
      </c>
    </row>
    <row r="13" spans="1:19" s="181" customFormat="1" ht="45" customHeight="1" x14ac:dyDescent="0.35">
      <c r="A13" s="262" t="s">
        <v>590</v>
      </c>
      <c r="B13" s="263"/>
      <c r="C13" s="264"/>
      <c r="D13" s="265">
        <v>0</v>
      </c>
      <c r="E13" s="293">
        <v>0</v>
      </c>
      <c r="F13" s="294"/>
      <c r="G13" s="266" t="s">
        <v>590</v>
      </c>
      <c r="H13" s="267">
        <f t="shared" si="0"/>
        <v>0</v>
      </c>
      <c r="I13" s="267">
        <f t="shared" si="2"/>
        <v>0</v>
      </c>
      <c r="J13" s="266" t="s">
        <v>590</v>
      </c>
      <c r="K13" s="267">
        <f t="shared" si="3"/>
        <v>0</v>
      </c>
      <c r="L13" s="267">
        <f t="shared" si="4"/>
        <v>0</v>
      </c>
      <c r="M13" s="268">
        <f t="shared" si="5"/>
        <v>0</v>
      </c>
      <c r="N13" s="269" t="str">
        <f t="shared" si="1"/>
        <v/>
      </c>
    </row>
    <row r="14" spans="1:19" s="181" customFormat="1" ht="45" customHeight="1" x14ac:dyDescent="0.35">
      <c r="A14" s="262" t="s">
        <v>590</v>
      </c>
      <c r="B14" s="263"/>
      <c r="C14" s="264"/>
      <c r="D14" s="265">
        <v>0</v>
      </c>
      <c r="E14" s="293">
        <v>0</v>
      </c>
      <c r="F14" s="294"/>
      <c r="G14" s="266" t="s">
        <v>590</v>
      </c>
      <c r="H14" s="267">
        <f t="shared" si="0"/>
        <v>0</v>
      </c>
      <c r="I14" s="267">
        <f t="shared" si="2"/>
        <v>0</v>
      </c>
      <c r="J14" s="266" t="s">
        <v>590</v>
      </c>
      <c r="K14" s="267">
        <f t="shared" si="3"/>
        <v>0</v>
      </c>
      <c r="L14" s="267">
        <f t="shared" si="4"/>
        <v>0</v>
      </c>
      <c r="M14" s="268">
        <f t="shared" si="5"/>
        <v>0</v>
      </c>
      <c r="N14" s="269" t="str">
        <f t="shared" si="1"/>
        <v/>
      </c>
    </row>
    <row r="15" spans="1:19" s="181" customFormat="1" ht="45" customHeight="1" x14ac:dyDescent="0.35">
      <c r="A15" s="262" t="s">
        <v>590</v>
      </c>
      <c r="B15" s="263"/>
      <c r="C15" s="264"/>
      <c r="D15" s="265">
        <v>0</v>
      </c>
      <c r="E15" s="293">
        <v>0</v>
      </c>
      <c r="F15" s="294"/>
      <c r="G15" s="266" t="s">
        <v>590</v>
      </c>
      <c r="H15" s="267">
        <f t="shared" si="0"/>
        <v>0</v>
      </c>
      <c r="I15" s="267">
        <f t="shared" si="2"/>
        <v>0</v>
      </c>
      <c r="J15" s="266" t="s">
        <v>590</v>
      </c>
      <c r="K15" s="267">
        <f t="shared" si="3"/>
        <v>0</v>
      </c>
      <c r="L15" s="267">
        <f t="shared" si="4"/>
        <v>0</v>
      </c>
      <c r="M15" s="268">
        <f t="shared" si="5"/>
        <v>0</v>
      </c>
      <c r="N15" s="269" t="str">
        <f t="shared" si="1"/>
        <v/>
      </c>
    </row>
    <row r="16" spans="1:19" s="181" customFormat="1" ht="45" customHeight="1" x14ac:dyDescent="0.35">
      <c r="A16" s="262" t="s">
        <v>590</v>
      </c>
      <c r="B16" s="263"/>
      <c r="C16" s="264"/>
      <c r="D16" s="265">
        <v>0</v>
      </c>
      <c r="E16" s="293">
        <v>0</v>
      </c>
      <c r="F16" s="294"/>
      <c r="G16" s="266" t="s">
        <v>590</v>
      </c>
      <c r="H16" s="267">
        <f t="shared" si="0"/>
        <v>0</v>
      </c>
      <c r="I16" s="267">
        <f t="shared" si="2"/>
        <v>0</v>
      </c>
      <c r="J16" s="266" t="s">
        <v>590</v>
      </c>
      <c r="K16" s="267">
        <f t="shared" si="3"/>
        <v>0</v>
      </c>
      <c r="L16" s="267">
        <f t="shared" si="4"/>
        <v>0</v>
      </c>
      <c r="M16" s="268">
        <f t="shared" si="5"/>
        <v>0</v>
      </c>
      <c r="N16" s="269" t="str">
        <f t="shared" si="1"/>
        <v/>
      </c>
    </row>
    <row r="17" spans="1:14" s="181" customFormat="1" ht="45" customHeight="1" x14ac:dyDescent="0.35">
      <c r="A17" s="262" t="s">
        <v>590</v>
      </c>
      <c r="B17" s="263"/>
      <c r="C17" s="264"/>
      <c r="D17" s="265">
        <v>0</v>
      </c>
      <c r="E17" s="293">
        <v>0</v>
      </c>
      <c r="F17" s="294"/>
      <c r="G17" s="266" t="s">
        <v>590</v>
      </c>
      <c r="H17" s="267">
        <f t="shared" si="0"/>
        <v>0</v>
      </c>
      <c r="I17" s="267">
        <f t="shared" si="2"/>
        <v>0</v>
      </c>
      <c r="J17" s="266" t="s">
        <v>590</v>
      </c>
      <c r="K17" s="267">
        <f t="shared" si="3"/>
        <v>0</v>
      </c>
      <c r="L17" s="267">
        <f t="shared" si="4"/>
        <v>0</v>
      </c>
      <c r="M17" s="268">
        <f t="shared" si="5"/>
        <v>0</v>
      </c>
      <c r="N17" s="269" t="str">
        <f t="shared" si="1"/>
        <v/>
      </c>
    </row>
    <row r="18" spans="1:14" s="181" customFormat="1" ht="45" customHeight="1" x14ac:dyDescent="0.35">
      <c r="A18" s="262" t="s">
        <v>590</v>
      </c>
      <c r="B18" s="263"/>
      <c r="C18" s="264"/>
      <c r="D18" s="265">
        <v>0</v>
      </c>
      <c r="E18" s="293">
        <v>0</v>
      </c>
      <c r="F18" s="294"/>
      <c r="G18" s="266" t="s">
        <v>590</v>
      </c>
      <c r="H18" s="267">
        <f t="shared" si="0"/>
        <v>0</v>
      </c>
      <c r="I18" s="267">
        <f t="shared" si="2"/>
        <v>0</v>
      </c>
      <c r="J18" s="266" t="s">
        <v>590</v>
      </c>
      <c r="K18" s="267">
        <f t="shared" si="3"/>
        <v>0</v>
      </c>
      <c r="L18" s="267">
        <f t="shared" si="4"/>
        <v>0</v>
      </c>
      <c r="M18" s="268">
        <f t="shared" si="5"/>
        <v>0</v>
      </c>
      <c r="N18" s="269" t="str">
        <f t="shared" si="1"/>
        <v/>
      </c>
    </row>
    <row r="19" spans="1:14" s="181" customFormat="1" ht="45" customHeight="1" x14ac:dyDescent="0.35">
      <c r="A19" s="262" t="s">
        <v>590</v>
      </c>
      <c r="B19" s="263"/>
      <c r="C19" s="264"/>
      <c r="D19" s="265">
        <v>0</v>
      </c>
      <c r="E19" s="293">
        <v>0</v>
      </c>
      <c r="F19" s="294"/>
      <c r="G19" s="266" t="s">
        <v>590</v>
      </c>
      <c r="H19" s="267">
        <f t="shared" si="0"/>
        <v>0</v>
      </c>
      <c r="I19" s="267">
        <f t="shared" si="2"/>
        <v>0</v>
      </c>
      <c r="J19" s="266" t="s">
        <v>590</v>
      </c>
      <c r="K19" s="267">
        <f t="shared" si="3"/>
        <v>0</v>
      </c>
      <c r="L19" s="267">
        <f t="shared" si="4"/>
        <v>0</v>
      </c>
      <c r="M19" s="268">
        <f t="shared" si="5"/>
        <v>0</v>
      </c>
      <c r="N19" s="269" t="str">
        <f t="shared" si="1"/>
        <v/>
      </c>
    </row>
    <row r="20" spans="1:14" s="182" customFormat="1" ht="45" customHeight="1" x14ac:dyDescent="0.35">
      <c r="A20" s="262" t="s">
        <v>590</v>
      </c>
      <c r="B20" s="270"/>
      <c r="C20" s="271"/>
      <c r="D20" s="265">
        <v>0</v>
      </c>
      <c r="E20" s="293">
        <v>0</v>
      </c>
      <c r="F20" s="294"/>
      <c r="G20" s="266" t="s">
        <v>590</v>
      </c>
      <c r="H20" s="267">
        <f t="shared" si="0"/>
        <v>0</v>
      </c>
      <c r="I20" s="267">
        <f t="shared" si="2"/>
        <v>0</v>
      </c>
      <c r="J20" s="266" t="s">
        <v>590</v>
      </c>
      <c r="K20" s="267">
        <v>0</v>
      </c>
      <c r="L20" s="267">
        <f t="shared" si="4"/>
        <v>0</v>
      </c>
      <c r="M20" s="268">
        <f t="shared" si="5"/>
        <v>0</v>
      </c>
      <c r="N20" s="269" t="str">
        <f t="shared" si="1"/>
        <v/>
      </c>
    </row>
    <row r="21" spans="1:14" s="182" customFormat="1" ht="45" customHeight="1" x14ac:dyDescent="0.35">
      <c r="A21" s="262" t="s">
        <v>590</v>
      </c>
      <c r="B21" s="270"/>
      <c r="C21" s="271"/>
      <c r="D21" s="265">
        <v>0</v>
      </c>
      <c r="E21" s="293">
        <v>0</v>
      </c>
      <c r="F21" s="294"/>
      <c r="G21" s="266" t="s">
        <v>590</v>
      </c>
      <c r="H21" s="267">
        <f t="shared" si="0"/>
        <v>0</v>
      </c>
      <c r="I21" s="267">
        <f t="shared" si="2"/>
        <v>0</v>
      </c>
      <c r="J21" s="266" t="s">
        <v>590</v>
      </c>
      <c r="K21" s="267">
        <f t="shared" ref="K21:K31" si="6">IF(J21="aucun",0,IF(J21="TPS seulement",H21,IF(J21="TPS + 62,8 % TVQ",(H21+0.628*I21),IF(J21="TPS + 50 % TVQ",(H21+0.5*I21),IF(J21="50 % TPS + 50 % TVQ",(0.5*H21+0.5*I21),IF(J21="Toutes les taxes",(H21 + I21),0))))))</f>
        <v>0</v>
      </c>
      <c r="L21" s="267">
        <f t="shared" si="4"/>
        <v>0</v>
      </c>
      <c r="M21" s="268">
        <f t="shared" si="5"/>
        <v>0</v>
      </c>
      <c r="N21" s="269" t="str">
        <f t="shared" si="1"/>
        <v/>
      </c>
    </row>
    <row r="22" spans="1:14" s="182" customFormat="1" ht="45" customHeight="1" x14ac:dyDescent="0.35">
      <c r="A22" s="262" t="s">
        <v>590</v>
      </c>
      <c r="B22" s="270"/>
      <c r="C22" s="271"/>
      <c r="D22" s="265">
        <v>0</v>
      </c>
      <c r="E22" s="293">
        <v>0</v>
      </c>
      <c r="F22" s="294"/>
      <c r="G22" s="266" t="s">
        <v>590</v>
      </c>
      <c r="H22" s="267">
        <f t="shared" ref="H22:H26" si="7">IF(G22="oui",D22*0.05,0)</f>
        <v>0</v>
      </c>
      <c r="I22" s="267">
        <f t="shared" si="2"/>
        <v>0</v>
      </c>
      <c r="J22" s="266" t="s">
        <v>590</v>
      </c>
      <c r="K22" s="267">
        <f t="shared" ref="K22:K26" si="8">IF(J22="aucun",0,IF(J22="TPS seulement",H22,IF(J22="TPS + 62,8 % TVQ",(H22+0.628*I22),IF(J22="TPS + 50 % TVQ",(H22+0.5*I22),IF(J22="50 % TPS + 50 % TVQ",(0.5*H22+0.5*I22),IF(J22="Toutes les taxes",(H22 + I22),0))))))</f>
        <v>0</v>
      </c>
      <c r="L22" s="267">
        <f t="shared" ref="L22:L26" si="9">(H22+I22)-K22</f>
        <v>0</v>
      </c>
      <c r="M22" s="268">
        <f t="shared" si="5"/>
        <v>0</v>
      </c>
      <c r="N22" s="269" t="str">
        <f t="shared" ref="N22:N26" si="10">IF($M$32=0,"",M22/$M$32)</f>
        <v/>
      </c>
    </row>
    <row r="23" spans="1:14" s="182" customFormat="1" ht="45" customHeight="1" x14ac:dyDescent="0.35">
      <c r="A23" s="262" t="s">
        <v>590</v>
      </c>
      <c r="B23" s="270"/>
      <c r="C23" s="271"/>
      <c r="D23" s="265">
        <v>0</v>
      </c>
      <c r="E23" s="293">
        <v>0</v>
      </c>
      <c r="F23" s="294"/>
      <c r="G23" s="266" t="s">
        <v>590</v>
      </c>
      <c r="H23" s="267">
        <f t="shared" si="7"/>
        <v>0</v>
      </c>
      <c r="I23" s="267">
        <f t="shared" si="2"/>
        <v>0</v>
      </c>
      <c r="J23" s="266" t="s">
        <v>590</v>
      </c>
      <c r="K23" s="267">
        <f t="shared" si="8"/>
        <v>0</v>
      </c>
      <c r="L23" s="267">
        <f t="shared" si="9"/>
        <v>0</v>
      </c>
      <c r="M23" s="268">
        <f t="shared" si="5"/>
        <v>0</v>
      </c>
      <c r="N23" s="269" t="str">
        <f t="shared" si="10"/>
        <v/>
      </c>
    </row>
    <row r="24" spans="1:14" s="182" customFormat="1" ht="45" customHeight="1" x14ac:dyDescent="0.35">
      <c r="A24" s="262" t="s">
        <v>590</v>
      </c>
      <c r="B24" s="270"/>
      <c r="C24" s="271"/>
      <c r="D24" s="265">
        <v>0</v>
      </c>
      <c r="E24" s="293">
        <v>0</v>
      </c>
      <c r="F24" s="294"/>
      <c r="G24" s="266" t="s">
        <v>590</v>
      </c>
      <c r="H24" s="267">
        <f t="shared" si="7"/>
        <v>0</v>
      </c>
      <c r="I24" s="267">
        <f t="shared" si="2"/>
        <v>0</v>
      </c>
      <c r="J24" s="266" t="s">
        <v>590</v>
      </c>
      <c r="K24" s="267">
        <f t="shared" si="8"/>
        <v>0</v>
      </c>
      <c r="L24" s="267">
        <f t="shared" si="9"/>
        <v>0</v>
      </c>
      <c r="M24" s="268">
        <f t="shared" si="5"/>
        <v>0</v>
      </c>
      <c r="N24" s="269" t="str">
        <f t="shared" si="10"/>
        <v/>
      </c>
    </row>
    <row r="25" spans="1:14" s="182" customFormat="1" ht="45" customHeight="1" x14ac:dyDescent="0.35">
      <c r="A25" s="262" t="s">
        <v>590</v>
      </c>
      <c r="B25" s="270"/>
      <c r="C25" s="271"/>
      <c r="D25" s="265">
        <v>0</v>
      </c>
      <c r="E25" s="293">
        <v>0</v>
      </c>
      <c r="F25" s="294"/>
      <c r="G25" s="266" t="s">
        <v>590</v>
      </c>
      <c r="H25" s="267">
        <f t="shared" si="7"/>
        <v>0</v>
      </c>
      <c r="I25" s="267">
        <f t="shared" si="2"/>
        <v>0</v>
      </c>
      <c r="J25" s="266" t="s">
        <v>590</v>
      </c>
      <c r="K25" s="267">
        <f t="shared" si="8"/>
        <v>0</v>
      </c>
      <c r="L25" s="267">
        <f t="shared" si="9"/>
        <v>0</v>
      </c>
      <c r="M25" s="268">
        <f t="shared" si="5"/>
        <v>0</v>
      </c>
      <c r="N25" s="269" t="str">
        <f t="shared" si="10"/>
        <v/>
      </c>
    </row>
    <row r="26" spans="1:14" s="182" customFormat="1" ht="45" customHeight="1" x14ac:dyDescent="0.35">
      <c r="A26" s="262" t="s">
        <v>590</v>
      </c>
      <c r="B26" s="270"/>
      <c r="C26" s="271"/>
      <c r="D26" s="265">
        <v>0</v>
      </c>
      <c r="E26" s="293">
        <v>0</v>
      </c>
      <c r="F26" s="294"/>
      <c r="G26" s="266" t="s">
        <v>590</v>
      </c>
      <c r="H26" s="267">
        <f t="shared" si="7"/>
        <v>0</v>
      </c>
      <c r="I26" s="267">
        <f t="shared" si="2"/>
        <v>0</v>
      </c>
      <c r="J26" s="266" t="s">
        <v>590</v>
      </c>
      <c r="K26" s="267">
        <f t="shared" si="8"/>
        <v>0</v>
      </c>
      <c r="L26" s="267">
        <f t="shared" si="9"/>
        <v>0</v>
      </c>
      <c r="M26" s="268">
        <f t="shared" si="5"/>
        <v>0</v>
      </c>
      <c r="N26" s="269" t="str">
        <f t="shared" si="10"/>
        <v/>
      </c>
    </row>
    <row r="27" spans="1:14" s="182" customFormat="1" ht="45" customHeight="1" x14ac:dyDescent="0.35">
      <c r="A27" s="262" t="s">
        <v>590</v>
      </c>
      <c r="B27" s="270"/>
      <c r="C27" s="271"/>
      <c r="D27" s="265">
        <v>0</v>
      </c>
      <c r="E27" s="293">
        <v>0</v>
      </c>
      <c r="F27" s="294"/>
      <c r="G27" s="266" t="s">
        <v>590</v>
      </c>
      <c r="H27" s="267">
        <f>IF(G27="oui",D27*0.05,0)</f>
        <v>0</v>
      </c>
      <c r="I27" s="267">
        <f t="shared" si="2"/>
        <v>0</v>
      </c>
      <c r="J27" s="266" t="s">
        <v>590</v>
      </c>
      <c r="K27" s="267">
        <f t="shared" si="6"/>
        <v>0</v>
      </c>
      <c r="L27" s="267">
        <f t="shared" si="4"/>
        <v>0</v>
      </c>
      <c r="M27" s="268">
        <f t="shared" si="5"/>
        <v>0</v>
      </c>
      <c r="N27" s="269" t="str">
        <f>IF($M$32=0,"",M27/$M$32)</f>
        <v/>
      </c>
    </row>
    <row r="28" spans="1:14" s="182" customFormat="1" ht="45" customHeight="1" x14ac:dyDescent="0.35">
      <c r="A28" s="262" t="s">
        <v>590</v>
      </c>
      <c r="B28" s="270"/>
      <c r="C28" s="271"/>
      <c r="D28" s="265">
        <v>0</v>
      </c>
      <c r="E28" s="293">
        <v>0</v>
      </c>
      <c r="F28" s="294"/>
      <c r="G28" s="266" t="s">
        <v>590</v>
      </c>
      <c r="H28" s="267">
        <f>IF(G28="oui",D28*0.05,0)</f>
        <v>0</v>
      </c>
      <c r="I28" s="267">
        <f t="shared" si="2"/>
        <v>0</v>
      </c>
      <c r="J28" s="266" t="s">
        <v>590</v>
      </c>
      <c r="K28" s="267">
        <f t="shared" si="6"/>
        <v>0</v>
      </c>
      <c r="L28" s="267">
        <f t="shared" si="4"/>
        <v>0</v>
      </c>
      <c r="M28" s="268">
        <f t="shared" si="5"/>
        <v>0</v>
      </c>
      <c r="N28" s="269" t="str">
        <f>IF($M$32=0,"",M28/$M$32)</f>
        <v/>
      </c>
    </row>
    <row r="29" spans="1:14" s="182" customFormat="1" ht="45" customHeight="1" x14ac:dyDescent="0.35">
      <c r="A29" s="262" t="s">
        <v>590</v>
      </c>
      <c r="B29" s="270"/>
      <c r="C29" s="271"/>
      <c r="D29" s="265">
        <v>0</v>
      </c>
      <c r="E29" s="293">
        <v>0</v>
      </c>
      <c r="F29" s="294"/>
      <c r="G29" s="266" t="s">
        <v>590</v>
      </c>
      <c r="H29" s="267">
        <f>IF(G29="oui",D29*0.05,0)</f>
        <v>0</v>
      </c>
      <c r="I29" s="267">
        <f t="shared" si="2"/>
        <v>0</v>
      </c>
      <c r="J29" s="266" t="s">
        <v>590</v>
      </c>
      <c r="K29" s="267">
        <f t="shared" si="6"/>
        <v>0</v>
      </c>
      <c r="L29" s="267">
        <f t="shared" si="4"/>
        <v>0</v>
      </c>
      <c r="M29" s="268">
        <f t="shared" si="5"/>
        <v>0</v>
      </c>
      <c r="N29" s="269" t="str">
        <f>IF($M$32=0,"",M29/$M$32)</f>
        <v/>
      </c>
    </row>
    <row r="30" spans="1:14" s="182" customFormat="1" ht="45" customHeight="1" x14ac:dyDescent="0.35">
      <c r="A30" s="262" t="s">
        <v>590</v>
      </c>
      <c r="B30" s="270"/>
      <c r="C30" s="271"/>
      <c r="D30" s="265">
        <v>0</v>
      </c>
      <c r="E30" s="293">
        <v>0</v>
      </c>
      <c r="F30" s="294"/>
      <c r="G30" s="266" t="s">
        <v>590</v>
      </c>
      <c r="H30" s="267">
        <f>IF(G30="oui",D30*0.05,0)</f>
        <v>0</v>
      </c>
      <c r="I30" s="267">
        <f t="shared" si="2"/>
        <v>0</v>
      </c>
      <c r="J30" s="266" t="s">
        <v>590</v>
      </c>
      <c r="K30" s="267">
        <f t="shared" si="6"/>
        <v>0</v>
      </c>
      <c r="L30" s="267">
        <f t="shared" si="4"/>
        <v>0</v>
      </c>
      <c r="M30" s="268">
        <f t="shared" si="5"/>
        <v>0</v>
      </c>
      <c r="N30" s="269" t="str">
        <f>IF($M$32=0,"",M30/$M$32)</f>
        <v/>
      </c>
    </row>
    <row r="31" spans="1:14" s="182" customFormat="1" ht="45" customHeight="1" x14ac:dyDescent="0.35">
      <c r="A31" s="262" t="s">
        <v>590</v>
      </c>
      <c r="B31" s="270"/>
      <c r="C31" s="271"/>
      <c r="D31" s="265">
        <v>0</v>
      </c>
      <c r="E31" s="293">
        <v>0</v>
      </c>
      <c r="F31" s="294"/>
      <c r="G31" s="266" t="s">
        <v>590</v>
      </c>
      <c r="H31" s="267">
        <f>IF(G31="oui",D31*0.05,0)</f>
        <v>0</v>
      </c>
      <c r="I31" s="267">
        <f t="shared" si="2"/>
        <v>0</v>
      </c>
      <c r="J31" s="266" t="s">
        <v>590</v>
      </c>
      <c r="K31" s="267">
        <f t="shared" si="6"/>
        <v>0</v>
      </c>
      <c r="L31" s="267">
        <f t="shared" si="4"/>
        <v>0</v>
      </c>
      <c r="M31" s="268">
        <f t="shared" si="5"/>
        <v>0</v>
      </c>
      <c r="N31" s="269" t="str">
        <f>IF($M$32=0,"",M31/$M$32)</f>
        <v/>
      </c>
    </row>
    <row r="32" spans="1:14" s="175" customFormat="1" ht="26.25" customHeight="1" x14ac:dyDescent="0.45">
      <c r="A32" s="307"/>
      <c r="B32" s="307"/>
      <c r="C32" s="307"/>
      <c r="D32" s="307"/>
      <c r="E32" s="307"/>
      <c r="F32" s="307"/>
      <c r="G32" s="307"/>
      <c r="H32" s="307"/>
      <c r="I32" s="307"/>
      <c r="J32" s="307"/>
      <c r="K32" s="307"/>
      <c r="L32" s="307"/>
      <c r="M32" s="272">
        <f>SUM(M8:M31)</f>
        <v>0</v>
      </c>
      <c r="N32" s="273">
        <f>SUM(N9:N31)</f>
        <v>0</v>
      </c>
    </row>
    <row r="33" spans="1:16" s="175" customFormat="1" ht="36" customHeight="1" x14ac:dyDescent="0.3">
      <c r="A33" s="183"/>
      <c r="C33" s="184"/>
      <c r="J33" s="185"/>
      <c r="K33" s="186"/>
      <c r="L33" s="186"/>
      <c r="M33" s="186"/>
      <c r="N33" s="186"/>
    </row>
    <row r="34" spans="1:16" ht="54" customHeight="1" x14ac:dyDescent="0.3">
      <c r="A34" s="318" t="s">
        <v>629</v>
      </c>
      <c r="B34" s="319"/>
      <c r="C34" s="319"/>
      <c r="D34" s="319"/>
      <c r="E34" s="319"/>
      <c r="F34" s="319"/>
      <c r="G34" s="319"/>
      <c r="H34" s="189"/>
      <c r="I34" s="189"/>
      <c r="J34" s="189"/>
      <c r="K34" s="202"/>
      <c r="L34" s="202"/>
      <c r="M34" s="202"/>
      <c r="N34" s="202"/>
      <c r="O34" s="202"/>
      <c r="P34" s="202"/>
    </row>
    <row r="35" spans="1:16" ht="54" customHeight="1" x14ac:dyDescent="0.3">
      <c r="A35" s="324" t="s">
        <v>631</v>
      </c>
      <c r="B35" s="324"/>
      <c r="C35" s="324"/>
      <c r="D35" s="322" t="s">
        <v>629</v>
      </c>
      <c r="E35" s="322"/>
      <c r="F35" s="322"/>
      <c r="G35" s="322"/>
      <c r="H35" s="189"/>
      <c r="I35" s="189"/>
      <c r="J35" s="189"/>
      <c r="K35" s="202"/>
      <c r="L35" s="202"/>
      <c r="M35" s="202"/>
      <c r="N35" s="202"/>
      <c r="O35" s="202"/>
      <c r="P35" s="202"/>
    </row>
    <row r="36" spans="1:16" ht="101.4" customHeight="1" x14ac:dyDescent="0.45">
      <c r="A36" s="220" t="s">
        <v>613</v>
      </c>
      <c r="B36" s="221" t="s">
        <v>612</v>
      </c>
      <c r="C36" s="222" t="s">
        <v>598</v>
      </c>
      <c r="D36" s="223" t="s">
        <v>613</v>
      </c>
      <c r="E36" s="223" t="s">
        <v>623</v>
      </c>
      <c r="F36" s="223" t="s">
        <v>624</v>
      </c>
      <c r="G36" s="223" t="s">
        <v>620</v>
      </c>
      <c r="H36" s="224"/>
      <c r="I36" s="224"/>
      <c r="J36" s="189"/>
      <c r="K36" s="202"/>
      <c r="L36" s="202"/>
      <c r="M36" s="202"/>
      <c r="N36" s="202"/>
      <c r="O36" s="202"/>
      <c r="P36" s="202"/>
    </row>
    <row r="37" spans="1:16" ht="70.2" customHeight="1" x14ac:dyDescent="0.45">
      <c r="A37" s="225" t="s">
        <v>666</v>
      </c>
      <c r="B37" s="226">
        <f>'Demande - Montage financier'!B35</f>
        <v>0</v>
      </c>
      <c r="C37" s="227" t="str">
        <f>'Demande - Montage financier'!C35</f>
        <v/>
      </c>
      <c r="D37" s="228" t="s">
        <v>667</v>
      </c>
      <c r="E37" s="229">
        <v>0</v>
      </c>
      <c r="F37" s="230" t="str">
        <f>IF($M$32=0,"",E37/$M$32)</f>
        <v/>
      </c>
      <c r="G37" s="231" t="s">
        <v>633</v>
      </c>
      <c r="H37" s="224"/>
      <c r="I37" s="224"/>
      <c r="J37" s="201"/>
      <c r="K37" s="202"/>
      <c r="L37" s="201"/>
      <c r="M37" s="202"/>
      <c r="N37" s="202"/>
      <c r="O37" s="202"/>
    </row>
    <row r="38" spans="1:16" ht="132" customHeight="1" x14ac:dyDescent="0.45">
      <c r="A38" s="232" t="s">
        <v>622</v>
      </c>
      <c r="B38" s="226">
        <f>'Demande - Montage financier'!B36</f>
        <v>0</v>
      </c>
      <c r="C38" s="227" t="str">
        <f>'Demande - Montage financier'!C36</f>
        <v/>
      </c>
      <c r="D38" s="228" t="s">
        <v>622</v>
      </c>
      <c r="E38" s="229">
        <v>0</v>
      </c>
      <c r="F38" s="230" t="str">
        <f t="shared" ref="F38:F46" si="11">IF($M$32=0,"",E38/$M$32)</f>
        <v/>
      </c>
      <c r="G38" s="231" t="s">
        <v>632</v>
      </c>
      <c r="H38" s="224"/>
      <c r="I38" s="224"/>
      <c r="J38" s="201"/>
      <c r="K38" s="201"/>
      <c r="L38" s="201"/>
      <c r="M38" s="202"/>
      <c r="N38" s="202"/>
      <c r="O38" s="202"/>
    </row>
    <row r="39" spans="1:16" ht="37.950000000000003" customHeight="1" x14ac:dyDescent="0.45">
      <c r="A39" s="233"/>
      <c r="B39" s="226">
        <f>'Demande - Montage financier'!B37</f>
        <v>0</v>
      </c>
      <c r="C39" s="227" t="str">
        <f>'Demande - Montage financier'!C37</f>
        <v/>
      </c>
      <c r="D39" s="234"/>
      <c r="E39" s="229">
        <v>0</v>
      </c>
      <c r="F39" s="235" t="str">
        <f t="shared" si="11"/>
        <v/>
      </c>
      <c r="G39" s="231" t="s">
        <v>614</v>
      </c>
      <c r="H39" s="224"/>
      <c r="I39" s="224"/>
      <c r="J39" s="201"/>
      <c r="K39" s="201"/>
      <c r="L39" s="201"/>
      <c r="M39" s="203"/>
      <c r="N39" s="203"/>
      <c r="O39" s="203"/>
    </row>
    <row r="40" spans="1:16" ht="37.950000000000003" customHeight="1" x14ac:dyDescent="0.45">
      <c r="A40" s="236"/>
      <c r="B40" s="226">
        <f>'Demande - Montage financier'!B38</f>
        <v>0</v>
      </c>
      <c r="C40" s="227" t="str">
        <f>'Demande - Montage financier'!C38</f>
        <v/>
      </c>
      <c r="D40" s="234"/>
      <c r="E40" s="229">
        <v>0</v>
      </c>
      <c r="F40" s="235" t="str">
        <f t="shared" si="11"/>
        <v/>
      </c>
      <c r="G40" s="231" t="s">
        <v>614</v>
      </c>
      <c r="H40" s="224"/>
      <c r="I40" s="224"/>
      <c r="J40" s="201"/>
      <c r="K40" s="201"/>
      <c r="L40" s="201"/>
      <c r="M40" s="203"/>
      <c r="N40" s="203"/>
      <c r="O40" s="203"/>
    </row>
    <row r="41" spans="1:16" ht="37.950000000000003" customHeight="1" x14ac:dyDescent="0.45">
      <c r="A41" s="236"/>
      <c r="B41" s="226">
        <f>'Demande - Montage financier'!B39</f>
        <v>0</v>
      </c>
      <c r="C41" s="227" t="str">
        <f>'Demande - Montage financier'!C39</f>
        <v/>
      </c>
      <c r="D41" s="234"/>
      <c r="E41" s="229">
        <v>0</v>
      </c>
      <c r="F41" s="235" t="str">
        <f t="shared" si="11"/>
        <v/>
      </c>
      <c r="G41" s="231" t="s">
        <v>614</v>
      </c>
      <c r="H41" s="224"/>
      <c r="I41" s="224"/>
      <c r="J41" s="201"/>
      <c r="K41" s="201"/>
      <c r="L41" s="201"/>
      <c r="M41" s="203"/>
      <c r="N41" s="203"/>
      <c r="O41" s="203"/>
    </row>
    <row r="42" spans="1:16" ht="37.950000000000003" customHeight="1" x14ac:dyDescent="0.45">
      <c r="A42" s="236"/>
      <c r="B42" s="226">
        <f>'Demande - Montage financier'!B40</f>
        <v>0</v>
      </c>
      <c r="C42" s="227" t="str">
        <f>'Demande - Montage financier'!C40</f>
        <v/>
      </c>
      <c r="D42" s="234"/>
      <c r="E42" s="229">
        <v>0</v>
      </c>
      <c r="F42" s="235" t="str">
        <f t="shared" si="11"/>
        <v/>
      </c>
      <c r="G42" s="231" t="s">
        <v>614</v>
      </c>
      <c r="H42" s="224"/>
      <c r="I42" s="224"/>
      <c r="J42" s="201"/>
      <c r="K42" s="201"/>
      <c r="L42" s="201"/>
      <c r="M42" s="203"/>
      <c r="N42" s="203"/>
      <c r="O42" s="203"/>
    </row>
    <row r="43" spans="1:16" ht="37.950000000000003" customHeight="1" x14ac:dyDescent="0.45">
      <c r="A43" s="236"/>
      <c r="B43" s="226">
        <f>'Demande - Montage financier'!B41</f>
        <v>0</v>
      </c>
      <c r="C43" s="227" t="str">
        <f>'Demande - Montage financier'!C41</f>
        <v/>
      </c>
      <c r="D43" s="234"/>
      <c r="E43" s="229">
        <v>0</v>
      </c>
      <c r="F43" s="235" t="str">
        <f t="shared" si="11"/>
        <v/>
      </c>
      <c r="G43" s="231" t="s">
        <v>614</v>
      </c>
      <c r="H43" s="224"/>
      <c r="I43" s="224"/>
      <c r="J43" s="201"/>
      <c r="K43" s="201"/>
      <c r="L43" s="201"/>
      <c r="M43" s="203"/>
      <c r="N43" s="203"/>
      <c r="O43" s="203"/>
    </row>
    <row r="44" spans="1:16" ht="37.950000000000003" customHeight="1" x14ac:dyDescent="0.45">
      <c r="A44" s="236"/>
      <c r="B44" s="226">
        <f>'Demande - Montage financier'!B42</f>
        <v>0</v>
      </c>
      <c r="C44" s="227" t="str">
        <f>'Demande - Montage financier'!C42</f>
        <v/>
      </c>
      <c r="D44" s="234"/>
      <c r="E44" s="229">
        <v>0</v>
      </c>
      <c r="F44" s="235" t="str">
        <f t="shared" si="11"/>
        <v/>
      </c>
      <c r="G44" s="231" t="s">
        <v>614</v>
      </c>
      <c r="H44" s="224"/>
      <c r="I44" s="224"/>
      <c r="J44" s="201"/>
      <c r="K44" s="201"/>
      <c r="L44" s="201"/>
      <c r="M44" s="203"/>
      <c r="N44" s="203"/>
      <c r="O44" s="203"/>
    </row>
    <row r="45" spans="1:16" ht="37.950000000000003" customHeight="1" x14ac:dyDescent="0.45">
      <c r="A45" s="236"/>
      <c r="B45" s="226">
        <f>'Demande - Montage financier'!B43</f>
        <v>0</v>
      </c>
      <c r="C45" s="227" t="str">
        <f>'Demande - Montage financier'!C43</f>
        <v/>
      </c>
      <c r="D45" s="234"/>
      <c r="E45" s="229">
        <v>0</v>
      </c>
      <c r="F45" s="235" t="str">
        <f t="shared" si="11"/>
        <v/>
      </c>
      <c r="G45" s="231" t="s">
        <v>614</v>
      </c>
      <c r="H45" s="224"/>
      <c r="I45" s="224"/>
      <c r="J45" s="201"/>
      <c r="K45" s="201"/>
      <c r="L45" s="201"/>
      <c r="M45" s="203"/>
      <c r="N45" s="203"/>
      <c r="O45" s="203"/>
    </row>
    <row r="46" spans="1:16" ht="37.950000000000003" customHeight="1" x14ac:dyDescent="0.45">
      <c r="A46" s="236"/>
      <c r="B46" s="226">
        <f>'Demande - Montage financier'!B44</f>
        <v>0</v>
      </c>
      <c r="C46" s="227" t="str">
        <f>'Demande - Montage financier'!C44</f>
        <v/>
      </c>
      <c r="D46" s="234"/>
      <c r="E46" s="229">
        <v>0</v>
      </c>
      <c r="F46" s="235" t="str">
        <f t="shared" si="11"/>
        <v/>
      </c>
      <c r="G46" s="231" t="s">
        <v>614</v>
      </c>
      <c r="H46" s="224"/>
      <c r="I46" s="224"/>
      <c r="J46" s="201"/>
      <c r="K46" s="201"/>
      <c r="L46" s="201"/>
      <c r="M46" s="203"/>
      <c r="N46" s="203"/>
      <c r="O46" s="203"/>
    </row>
    <row r="47" spans="1:16" ht="65.25" customHeight="1" x14ac:dyDescent="0.45">
      <c r="A47" s="232" t="s">
        <v>628</v>
      </c>
      <c r="B47" s="237">
        <f>SUM(B37:B46)</f>
        <v>0</v>
      </c>
      <c r="C47" s="238">
        <f>SUM(C37:F46)</f>
        <v>0</v>
      </c>
      <c r="D47" s="239" t="s">
        <v>625</v>
      </c>
      <c r="E47" s="240">
        <f t="shared" ref="E47" si="12">SUM(E37:E46)</f>
        <v>0</v>
      </c>
      <c r="F47" s="241">
        <f>SUM(F37:F46)</f>
        <v>0</v>
      </c>
      <c r="G47" s="223"/>
      <c r="H47" s="224"/>
      <c r="I47" s="224"/>
      <c r="J47" s="320"/>
      <c r="K47" s="320"/>
      <c r="L47" s="320"/>
      <c r="M47" s="203"/>
      <c r="N47" s="203"/>
      <c r="O47" s="203"/>
    </row>
    <row r="48" spans="1:16" ht="25.8" thickBot="1" x14ac:dyDescent="0.5">
      <c r="A48" s="242"/>
      <c r="B48" s="243"/>
      <c r="C48" s="224"/>
      <c r="D48" s="244"/>
      <c r="E48" s="244"/>
      <c r="F48" s="244"/>
      <c r="G48" s="245"/>
      <c r="H48" s="224"/>
      <c r="I48" s="224"/>
      <c r="J48" s="186"/>
      <c r="K48" s="186"/>
      <c r="L48" s="186"/>
      <c r="M48" s="204"/>
      <c r="N48" s="204"/>
      <c r="O48" s="205"/>
    </row>
    <row r="49" spans="1:15" s="189" customFormat="1" ht="44.4" customHeight="1" x14ac:dyDescent="0.45">
      <c r="A49" s="246" t="s">
        <v>61</v>
      </c>
      <c r="B49" s="247">
        <f>H47</f>
        <v>0</v>
      </c>
      <c r="C49" s="224"/>
      <c r="D49" s="224"/>
      <c r="E49" s="224"/>
      <c r="F49" s="224"/>
      <c r="G49" s="224"/>
      <c r="H49" s="224"/>
      <c r="I49" s="224"/>
      <c r="J49" s="186"/>
      <c r="K49" s="186"/>
      <c r="L49" s="186"/>
      <c r="M49" s="204"/>
      <c r="N49" s="204"/>
      <c r="O49" s="206"/>
    </row>
    <row r="50" spans="1:15" s="189" customFormat="1" ht="44.4" customHeight="1" x14ac:dyDescent="0.45">
      <c r="A50" s="248" t="s">
        <v>58</v>
      </c>
      <c r="B50" s="249">
        <f>M32</f>
        <v>0</v>
      </c>
      <c r="C50" s="224"/>
      <c r="D50" s="224"/>
      <c r="E50" s="224"/>
      <c r="F50" s="224"/>
      <c r="G50" s="224"/>
      <c r="H50" s="224"/>
      <c r="I50" s="224"/>
      <c r="J50" s="186"/>
      <c r="K50" s="186"/>
      <c r="L50" s="186"/>
      <c r="M50" s="186"/>
      <c r="N50" s="186"/>
    </row>
    <row r="51" spans="1:15" s="189" customFormat="1" ht="44.4" customHeight="1" thickBot="1" x14ac:dyDescent="0.5">
      <c r="A51" s="250" t="s">
        <v>35</v>
      </c>
      <c r="B51" s="251">
        <f>B49-B50</f>
        <v>0</v>
      </c>
      <c r="C51" s="252"/>
      <c r="D51" s="224"/>
      <c r="E51" s="224"/>
      <c r="F51" s="224"/>
      <c r="G51" s="224"/>
      <c r="H51" s="224"/>
      <c r="I51" s="224"/>
      <c r="J51" s="186"/>
      <c r="K51" s="186"/>
      <c r="L51" s="186"/>
      <c r="M51" s="186"/>
      <c r="N51" s="186"/>
    </row>
    <row r="52" spans="1:15" ht="14.4" customHeight="1" x14ac:dyDescent="0.45">
      <c r="A52" s="253"/>
      <c r="B52" s="254"/>
      <c r="C52" s="255"/>
      <c r="D52" s="256"/>
      <c r="E52" s="256"/>
      <c r="F52" s="256"/>
      <c r="G52" s="257"/>
      <c r="H52" s="257"/>
      <c r="I52" s="258"/>
      <c r="J52" s="186"/>
      <c r="K52" s="186"/>
      <c r="L52" s="186"/>
      <c r="M52" s="186"/>
      <c r="N52" s="186"/>
    </row>
    <row r="53" spans="1:15" ht="92.25" customHeight="1" x14ac:dyDescent="0.45">
      <c r="A53" s="242"/>
      <c r="B53" s="243"/>
      <c r="C53" s="255"/>
      <c r="D53" s="256"/>
      <c r="E53" s="256"/>
      <c r="F53" s="256"/>
      <c r="G53" s="257"/>
      <c r="H53" s="257"/>
      <c r="I53" s="258"/>
      <c r="J53" s="186"/>
      <c r="K53" s="186"/>
      <c r="L53" s="186"/>
      <c r="M53" s="186"/>
      <c r="N53" s="186"/>
    </row>
    <row r="54" spans="1:15" ht="87.75" hidden="1" customHeight="1" x14ac:dyDescent="0.3">
      <c r="C54" s="194"/>
      <c r="D54" s="195"/>
      <c r="E54" s="195"/>
      <c r="F54" s="195"/>
      <c r="G54" s="191"/>
      <c r="H54" s="191"/>
      <c r="I54" s="192"/>
      <c r="J54" s="186"/>
      <c r="K54" s="186"/>
      <c r="L54" s="186"/>
      <c r="M54" s="186"/>
      <c r="N54" s="186"/>
    </row>
    <row r="55" spans="1:15" x14ac:dyDescent="0.3">
      <c r="C55" s="194"/>
      <c r="D55" s="195"/>
      <c r="E55" s="195"/>
      <c r="F55" s="195"/>
      <c r="G55" s="191"/>
      <c r="H55" s="191"/>
      <c r="I55" s="192"/>
    </row>
    <row r="56" spans="1:15" x14ac:dyDescent="0.3">
      <c r="C56" s="194"/>
      <c r="D56" s="195"/>
      <c r="E56" s="195"/>
      <c r="F56" s="195"/>
      <c r="G56" s="191"/>
      <c r="H56" s="191"/>
      <c r="I56" s="192"/>
    </row>
    <row r="57" spans="1:15" x14ac:dyDescent="0.3">
      <c r="C57" s="194"/>
      <c r="D57" s="195"/>
      <c r="E57" s="195"/>
      <c r="F57" s="195"/>
      <c r="G57" s="191"/>
      <c r="H57" s="191"/>
      <c r="I57" s="197"/>
    </row>
    <row r="58" spans="1:15" x14ac:dyDescent="0.3">
      <c r="C58" s="198"/>
      <c r="D58" s="195"/>
      <c r="E58" s="195"/>
      <c r="F58" s="195"/>
      <c r="G58" s="191"/>
    </row>
    <row r="59" spans="1:15" x14ac:dyDescent="0.3">
      <c r="C59" s="199"/>
      <c r="G59" s="191"/>
    </row>
  </sheetData>
  <sheetProtection sheet="1" objects="1" scenarios="1"/>
  <mergeCells count="34">
    <mergeCell ref="E25:F25"/>
    <mergeCell ref="E20:F20"/>
    <mergeCell ref="E21:F21"/>
    <mergeCell ref="E22:F22"/>
    <mergeCell ref="E23:F23"/>
    <mergeCell ref="E24:F24"/>
    <mergeCell ref="E15:F15"/>
    <mergeCell ref="E16:F16"/>
    <mergeCell ref="E17:F17"/>
    <mergeCell ref="E18:F18"/>
    <mergeCell ref="E19:F19"/>
    <mergeCell ref="J47:L47"/>
    <mergeCell ref="A1:N1"/>
    <mergeCell ref="D35:G35"/>
    <mergeCell ref="A32:L32"/>
    <mergeCell ref="A5:L5"/>
    <mergeCell ref="A35:C35"/>
    <mergeCell ref="E8:F8"/>
    <mergeCell ref="E9:F9"/>
    <mergeCell ref="E10:F10"/>
    <mergeCell ref="A6:F7"/>
    <mergeCell ref="M6:N7"/>
    <mergeCell ref="G6:L7"/>
    <mergeCell ref="E11:F11"/>
    <mergeCell ref="E12:F12"/>
    <mergeCell ref="E13:F13"/>
    <mergeCell ref="E14:F14"/>
    <mergeCell ref="A34:G34"/>
    <mergeCell ref="E31:F31"/>
    <mergeCell ref="E26:F26"/>
    <mergeCell ref="E27:F27"/>
    <mergeCell ref="E28:F28"/>
    <mergeCell ref="E29:F29"/>
    <mergeCell ref="E30:F30"/>
  </mergeCells>
  <conditionalFormatting sqref="G37:G46">
    <cfRule type="containsText" dxfId="3" priority="1" operator="containsText" text="(privé)">
      <formula>NOT(ISERROR(SEARCH("(privé)",G37)))</formula>
    </cfRule>
    <cfRule type="containsText" dxfId="2" priority="2" operator="containsText" text="(public)">
      <formula>NOT(ISERROR(SEARCH("(public)",G37)))</formula>
    </cfRule>
  </conditionalFormatting>
  <conditionalFormatting sqref="J37 L37 J38:L46">
    <cfRule type="containsText" dxfId="1" priority="5" operator="containsText" text="(privé)">
      <formula>NOT(ISERROR(SEARCH("(privé)",J37)))</formula>
    </cfRule>
    <cfRule type="containsText" dxfId="0" priority="6" operator="containsText" text="(public)">
      <formula>NOT(ISERROR(SEARCH("(public)",J37)))</formula>
    </cfRule>
  </conditionalFormatting>
  <dataValidations count="2">
    <dataValidation allowBlank="1" showInputMessage="1" showErrorMessage="1" prompt="Sélectionnez le taux de retour des taxes de votre organisme. _x000a_" sqref="J8" xr:uid="{66269B82-2F73-433F-89C8-6A87E47F0AC8}"/>
    <dataValidation showInputMessage="1" showErrorMessage="1" sqref="C2 F36 C4 C33 C8:C31 C36:C1048576" xr:uid="{94DA2F71-1978-4DA4-BDD9-E304D5657372}"/>
  </dataValidations>
  <printOptions horizontalCentered="1"/>
  <pageMargins left="0.70866141732283472" right="0.70866141732283472" top="0.74803149606299213" bottom="0.74803149606299213" header="0.31496062992125984" footer="0.31496062992125984"/>
  <pageSetup paperSize="5" scale="25" fitToHeight="2" orientation="landscape" verticalDpi="0" r:id="rId1"/>
  <rowBreaks count="1" manualBreakCount="1">
    <brk id="33" max="16383"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E6617A0F-BC31-4710-A69F-2EE5CA24B78A}">
          <x14:formula1>
            <xm:f>Listes!$A$33:$A$38</xm:f>
          </x14:formula1>
          <xm:sqref>J9:J31</xm:sqref>
        </x14:dataValidation>
        <x14:dataValidation type="list" allowBlank="1" showInputMessage="1" showErrorMessage="1" xr:uid="{9F59D504-5EE7-4C08-B96F-AFC685481186}">
          <x14:formula1>
            <xm:f>Listes!$C$9:$C$11</xm:f>
          </x14:formula1>
          <xm:sqref>G9:G31</xm:sqref>
        </x14:dataValidation>
        <x14:dataValidation type="list" allowBlank="1" showInputMessage="1" showErrorMessage="1" xr:uid="{5F68D896-375E-40C2-B458-60F3B2AEB269}">
          <x14:formula1>
            <xm:f>Listes!$B$6:$B$15</xm:f>
          </x14:formula1>
          <xm:sqref>G37:G46 J37:J46 L37:L46 K38:K46</xm:sqref>
        </x14:dataValidation>
        <x14:dataValidation type="list" allowBlank="1" showInputMessage="1" showErrorMessage="1" xr:uid="{4177C042-8361-4847-8ECC-7ADB095EBE4E}">
          <x14:formula1>
            <xm:f>Listes!$C$43:$C$52</xm:f>
          </x14:formula1>
          <xm:sqref>A8:A31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1278C-ED44-4534-881D-2CE960729250}">
  <sheetPr>
    <pageSetUpPr fitToPage="1"/>
  </sheetPr>
  <dimension ref="A1:H15"/>
  <sheetViews>
    <sheetView showGridLines="0" zoomScaleNormal="100" workbookViewId="0">
      <selection sqref="A1:H1"/>
    </sheetView>
  </sheetViews>
  <sheetFormatPr baseColWidth="10" defaultColWidth="11.5546875" defaultRowHeight="14.4" x14ac:dyDescent="0.3"/>
  <cols>
    <col min="1" max="2" width="24" style="114" customWidth="1"/>
    <col min="3" max="3" width="17.88671875" style="114" customWidth="1"/>
    <col min="4" max="4" width="77.5546875" style="114" customWidth="1"/>
    <col min="5" max="7" width="18.6640625" style="114" customWidth="1"/>
    <col min="8" max="8" width="18.33203125" style="114" customWidth="1"/>
    <col min="9" max="16384" width="11.5546875" style="114"/>
  </cols>
  <sheetData>
    <row r="1" spans="1:8" ht="64.2" customHeight="1" x14ac:dyDescent="0.3">
      <c r="A1" s="332" t="s">
        <v>683</v>
      </c>
      <c r="B1" s="333"/>
      <c r="C1" s="333"/>
      <c r="D1" s="333"/>
      <c r="E1" s="333"/>
      <c r="F1" s="333"/>
      <c r="G1" s="333"/>
      <c r="H1" s="334"/>
    </row>
    <row r="2" spans="1:8" ht="24.6" customHeight="1" x14ac:dyDescent="0.3"/>
    <row r="3" spans="1:8" ht="40.5" customHeight="1" x14ac:dyDescent="0.3">
      <c r="A3" s="335" t="s">
        <v>661</v>
      </c>
      <c r="B3" s="290"/>
      <c r="C3" s="290"/>
      <c r="D3" s="290"/>
      <c r="E3" s="290"/>
      <c r="F3" s="290"/>
      <c r="G3" s="290"/>
      <c r="H3" s="290"/>
    </row>
    <row r="4" spans="1:8" s="209" customFormat="1" ht="51" customHeight="1" x14ac:dyDescent="0.3">
      <c r="A4" s="207" t="s">
        <v>644</v>
      </c>
      <c r="B4" s="207" t="s">
        <v>652</v>
      </c>
      <c r="C4" s="208" t="s">
        <v>645</v>
      </c>
      <c r="D4" s="207" t="s">
        <v>646</v>
      </c>
      <c r="E4" s="207" t="s">
        <v>647</v>
      </c>
      <c r="F4" s="207" t="s">
        <v>648</v>
      </c>
      <c r="G4" s="207" t="s">
        <v>649</v>
      </c>
      <c r="H4" s="207" t="s">
        <v>650</v>
      </c>
    </row>
    <row r="5" spans="1:8" ht="24.6" customHeight="1" x14ac:dyDescent="0.3">
      <c r="A5" s="210"/>
      <c r="B5" s="210"/>
      <c r="C5" s="211">
        <v>0</v>
      </c>
      <c r="D5" s="210"/>
      <c r="E5" s="211">
        <v>0</v>
      </c>
      <c r="F5" s="212">
        <f>C5*E5</f>
        <v>0</v>
      </c>
      <c r="G5" s="211">
        <v>0</v>
      </c>
      <c r="H5" s="212">
        <f>F5+G5</f>
        <v>0</v>
      </c>
    </row>
    <row r="6" spans="1:8" ht="24.6" customHeight="1" x14ac:dyDescent="0.3">
      <c r="A6" s="210"/>
      <c r="B6" s="210"/>
      <c r="C6" s="211">
        <v>0</v>
      </c>
      <c r="D6" s="210"/>
      <c r="E6" s="211">
        <v>0</v>
      </c>
      <c r="F6" s="212">
        <f t="shared" ref="F6:F11" si="0">C6*E6</f>
        <v>0</v>
      </c>
      <c r="G6" s="211">
        <v>0</v>
      </c>
      <c r="H6" s="212">
        <f t="shared" ref="H6:H11" si="1">F6+G6</f>
        <v>0</v>
      </c>
    </row>
    <row r="7" spans="1:8" ht="24.6" customHeight="1" x14ac:dyDescent="0.3">
      <c r="A7" s="210"/>
      <c r="B7" s="210"/>
      <c r="C7" s="211">
        <v>0</v>
      </c>
      <c r="D7" s="210"/>
      <c r="E7" s="211">
        <v>0</v>
      </c>
      <c r="F7" s="212">
        <f t="shared" si="0"/>
        <v>0</v>
      </c>
      <c r="G7" s="211">
        <v>0</v>
      </c>
      <c r="H7" s="212">
        <f t="shared" si="1"/>
        <v>0</v>
      </c>
    </row>
    <row r="8" spans="1:8" ht="24.6" customHeight="1" x14ac:dyDescent="0.3">
      <c r="A8" s="210"/>
      <c r="B8" s="210"/>
      <c r="C8" s="211">
        <v>0</v>
      </c>
      <c r="D8" s="210"/>
      <c r="E8" s="211">
        <v>0</v>
      </c>
      <c r="F8" s="212">
        <f t="shared" si="0"/>
        <v>0</v>
      </c>
      <c r="G8" s="211">
        <v>0</v>
      </c>
      <c r="H8" s="212">
        <f t="shared" si="1"/>
        <v>0</v>
      </c>
    </row>
    <row r="9" spans="1:8" ht="24.6" customHeight="1" x14ac:dyDescent="0.3">
      <c r="A9" s="210"/>
      <c r="B9" s="210"/>
      <c r="C9" s="211">
        <v>0</v>
      </c>
      <c r="D9" s="210"/>
      <c r="E9" s="211">
        <v>0</v>
      </c>
      <c r="F9" s="212">
        <f t="shared" si="0"/>
        <v>0</v>
      </c>
      <c r="G9" s="211">
        <v>0</v>
      </c>
      <c r="H9" s="212">
        <f t="shared" si="1"/>
        <v>0</v>
      </c>
    </row>
    <row r="10" spans="1:8" ht="24.6" customHeight="1" x14ac:dyDescent="0.3">
      <c r="A10" s="210"/>
      <c r="B10" s="210"/>
      <c r="C10" s="211">
        <v>0</v>
      </c>
      <c r="D10" s="210"/>
      <c r="E10" s="211">
        <v>0</v>
      </c>
      <c r="F10" s="212">
        <f t="shared" si="0"/>
        <v>0</v>
      </c>
      <c r="G10" s="211">
        <v>0</v>
      </c>
      <c r="H10" s="212">
        <f t="shared" si="1"/>
        <v>0</v>
      </c>
    </row>
    <row r="11" spans="1:8" ht="24.6" customHeight="1" x14ac:dyDescent="0.3">
      <c r="A11" s="210"/>
      <c r="B11" s="210"/>
      <c r="C11" s="211">
        <v>0</v>
      </c>
      <c r="D11" s="210"/>
      <c r="E11" s="211">
        <v>0</v>
      </c>
      <c r="F11" s="212">
        <f t="shared" si="0"/>
        <v>0</v>
      </c>
      <c r="G11" s="211">
        <v>0</v>
      </c>
      <c r="H11" s="212">
        <f t="shared" si="1"/>
        <v>0</v>
      </c>
    </row>
    <row r="12" spans="1:8" ht="19.95" customHeight="1" x14ac:dyDescent="0.3">
      <c r="A12" s="336" t="s">
        <v>653</v>
      </c>
      <c r="B12" s="336"/>
      <c r="C12" s="336"/>
      <c r="D12" s="336"/>
      <c r="E12" s="336"/>
      <c r="F12" s="336"/>
      <c r="G12" s="336"/>
      <c r="H12" s="213">
        <f>SUM(H5:H11)</f>
        <v>0</v>
      </c>
    </row>
    <row r="13" spans="1:8" x14ac:dyDescent="0.3">
      <c r="F13" s="218" t="s">
        <v>662</v>
      </c>
    </row>
    <row r="15" spans="1:8" ht="28.2" customHeight="1" x14ac:dyDescent="0.3"/>
  </sheetData>
  <sheetProtection sheet="1" objects="1" scenarios="1" pivotTables="0"/>
  <mergeCells count="3">
    <mergeCell ref="A1:H1"/>
    <mergeCell ref="A3:H3"/>
    <mergeCell ref="A12:G12"/>
  </mergeCells>
  <pageMargins left="0.7" right="0.7" top="0.75" bottom="0.75" header="0.3" footer="0.3"/>
  <pageSetup scale="56"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304DD-66E1-4876-B68F-7C4852E2FA76}">
  <sheetPr>
    <pageSetUpPr fitToPage="1"/>
  </sheetPr>
  <dimension ref="A1:G14"/>
  <sheetViews>
    <sheetView showGridLines="0" tabSelected="1" zoomScaleNormal="100" workbookViewId="0">
      <selection sqref="A1:G1"/>
    </sheetView>
  </sheetViews>
  <sheetFormatPr baseColWidth="10" defaultColWidth="11.44140625" defaultRowHeight="14.4" x14ac:dyDescent="0.3"/>
  <cols>
    <col min="1" max="5" width="25.6640625" style="18" customWidth="1"/>
    <col min="6" max="6" width="27.6640625" style="18" customWidth="1"/>
    <col min="7" max="7" width="25.6640625" style="18" customWidth="1"/>
    <col min="8" max="16384" width="11.44140625" style="18"/>
  </cols>
  <sheetData>
    <row r="1" spans="1:7" ht="65.400000000000006" customHeight="1" x14ac:dyDescent="0.3">
      <c r="A1" s="288" t="s">
        <v>684</v>
      </c>
      <c r="B1" s="289"/>
      <c r="C1" s="289"/>
      <c r="D1" s="289"/>
      <c r="E1" s="289"/>
      <c r="F1" s="289"/>
      <c r="G1" s="289"/>
    </row>
    <row r="2" spans="1:7" x14ac:dyDescent="0.3">
      <c r="A2" s="114"/>
      <c r="B2" s="114"/>
      <c r="C2" s="114"/>
      <c r="D2" s="114"/>
      <c r="E2" s="114"/>
      <c r="F2" s="114"/>
      <c r="G2" s="114"/>
    </row>
    <row r="3" spans="1:7" ht="24.6" customHeight="1" x14ac:dyDescent="0.3">
      <c r="A3" s="290" t="s">
        <v>651</v>
      </c>
      <c r="B3" s="290"/>
      <c r="C3" s="290"/>
      <c r="D3" s="290"/>
      <c r="E3" s="290"/>
      <c r="F3" s="290"/>
      <c r="G3" s="290"/>
    </row>
    <row r="4" spans="1:7" ht="49.95" customHeight="1" x14ac:dyDescent="0.3">
      <c r="A4" s="207" t="s">
        <v>644</v>
      </c>
      <c r="B4" s="207" t="s">
        <v>654</v>
      </c>
      <c r="C4" s="207" t="s">
        <v>655</v>
      </c>
      <c r="D4" s="207" t="s">
        <v>656</v>
      </c>
      <c r="E4" s="207" t="s">
        <v>657</v>
      </c>
      <c r="F4" s="207" t="s">
        <v>658</v>
      </c>
      <c r="G4" s="207" t="s">
        <v>659</v>
      </c>
    </row>
    <row r="5" spans="1:7" x14ac:dyDescent="0.3">
      <c r="A5" s="219"/>
      <c r="B5" s="219"/>
      <c r="C5" s="219"/>
      <c r="D5" s="219"/>
      <c r="E5" s="219"/>
      <c r="F5" s="219"/>
      <c r="G5" s="219"/>
    </row>
    <row r="6" spans="1:7" x14ac:dyDescent="0.3">
      <c r="A6" s="219"/>
      <c r="B6" s="219"/>
      <c r="C6" s="219"/>
      <c r="D6" s="219"/>
      <c r="E6" s="219"/>
      <c r="F6" s="219"/>
      <c r="G6" s="219"/>
    </row>
    <row r="7" spans="1:7" x14ac:dyDescent="0.3">
      <c r="A7" s="219"/>
      <c r="B7" s="219"/>
      <c r="C7" s="219"/>
      <c r="D7" s="219"/>
      <c r="E7" s="219"/>
      <c r="F7" s="219"/>
      <c r="G7" s="219"/>
    </row>
    <row r="8" spans="1:7" x14ac:dyDescent="0.3">
      <c r="A8" s="219"/>
      <c r="B8" s="219"/>
      <c r="C8" s="219"/>
      <c r="D8" s="219"/>
      <c r="E8" s="219"/>
      <c r="F8" s="219"/>
      <c r="G8" s="219"/>
    </row>
    <row r="9" spans="1:7" x14ac:dyDescent="0.3">
      <c r="A9" s="219"/>
      <c r="B9" s="219"/>
      <c r="C9" s="219"/>
      <c r="D9" s="219"/>
      <c r="E9" s="219"/>
      <c r="F9" s="219"/>
      <c r="G9" s="219"/>
    </row>
    <row r="10" spans="1:7" x14ac:dyDescent="0.3">
      <c r="A10" s="219"/>
      <c r="B10" s="219"/>
      <c r="C10" s="219"/>
      <c r="D10" s="219"/>
      <c r="E10" s="219"/>
      <c r="F10" s="219"/>
      <c r="G10" s="219"/>
    </row>
    <row r="11" spans="1:7" x14ac:dyDescent="0.3">
      <c r="A11" s="219"/>
      <c r="B11" s="219"/>
      <c r="C11" s="219"/>
      <c r="D11" s="219"/>
      <c r="E11" s="219"/>
      <c r="F11" s="219"/>
      <c r="G11" s="219"/>
    </row>
    <row r="12" spans="1:7" x14ac:dyDescent="0.3">
      <c r="A12" s="219"/>
      <c r="B12" s="219"/>
      <c r="C12" s="219"/>
      <c r="D12" s="219"/>
      <c r="E12" s="219"/>
      <c r="F12" s="219"/>
      <c r="G12" s="219"/>
    </row>
    <row r="13" spans="1:7" x14ac:dyDescent="0.3">
      <c r="A13" s="291" t="s">
        <v>660</v>
      </c>
      <c r="B13" s="291"/>
      <c r="C13" s="291"/>
      <c r="D13" s="291"/>
      <c r="E13" s="291"/>
      <c r="F13" s="291"/>
      <c r="G13" s="219">
        <f>SUM(G5:G12)</f>
        <v>0</v>
      </c>
    </row>
    <row r="14" spans="1:7" x14ac:dyDescent="0.3">
      <c r="F14" s="218" t="s">
        <v>662</v>
      </c>
    </row>
  </sheetData>
  <sheetProtection sheet="1" objects="1" scenarios="1"/>
  <mergeCells count="3">
    <mergeCell ref="A1:G1"/>
    <mergeCell ref="A3:G3"/>
    <mergeCell ref="A13:F13"/>
  </mergeCells>
  <pageMargins left="0.7" right="0.7" top="0.75" bottom="0.75" header="0.3" footer="0.3"/>
  <pageSetup scale="49" orientation="portrait" verticalDpi="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4">
    <tabColor theme="5" tint="-0.499984740745262"/>
    <pageSetUpPr fitToPage="1"/>
  </sheetPr>
  <dimension ref="A1:X95"/>
  <sheetViews>
    <sheetView showGridLines="0" showZeros="0" topLeftCell="A55" zoomScale="115" zoomScaleNormal="115" zoomScaleSheetLayoutView="55" workbookViewId="0">
      <selection activeCell="F70" sqref="F70:S79"/>
    </sheetView>
  </sheetViews>
  <sheetFormatPr baseColWidth="10" defaultColWidth="11.44140625" defaultRowHeight="14.4" x14ac:dyDescent="0.3"/>
  <cols>
    <col min="1" max="1" width="3.6640625" style="18" customWidth="1"/>
    <col min="2" max="2" width="15.6640625" style="18" customWidth="1"/>
    <col min="3" max="3" width="12.33203125" style="18" customWidth="1"/>
    <col min="4" max="4" width="15.6640625" style="18" customWidth="1"/>
    <col min="5" max="5" width="3.44140625" style="18" customWidth="1"/>
    <col min="6" max="6" width="11.5546875" style="18" customWidth="1"/>
    <col min="7" max="7" width="6.33203125" style="18" customWidth="1"/>
    <col min="8" max="8" width="10" style="18" customWidth="1"/>
    <col min="9" max="9" width="18" style="18" customWidth="1"/>
    <col min="10" max="10" width="4.44140625" style="18" customWidth="1"/>
    <col min="11" max="11" width="9.6640625" style="18" customWidth="1"/>
    <col min="12" max="14" width="5.6640625" style="18" customWidth="1"/>
    <col min="15" max="15" width="10.5546875" style="18" customWidth="1"/>
    <col min="16" max="16" width="5.6640625" style="18" customWidth="1"/>
    <col min="17" max="17" width="6" style="18" customWidth="1"/>
    <col min="18" max="19" width="5.6640625" style="18" customWidth="1"/>
    <col min="20" max="20" width="3.6640625" style="18" customWidth="1"/>
    <col min="21" max="27" width="5.6640625" style="18" customWidth="1"/>
    <col min="28" max="16384" width="11.44140625" style="18"/>
  </cols>
  <sheetData>
    <row r="1" spans="1:24" ht="15" customHeight="1" x14ac:dyDescent="0.3">
      <c r="B1" s="337" t="s">
        <v>36</v>
      </c>
      <c r="C1" s="338"/>
      <c r="D1" s="338"/>
      <c r="E1" s="338"/>
      <c r="F1" s="338"/>
      <c r="G1" s="338"/>
      <c r="H1" s="338"/>
      <c r="I1" s="338"/>
      <c r="J1" s="338"/>
      <c r="K1" s="338"/>
      <c r="L1" s="338"/>
      <c r="M1" s="338"/>
      <c r="N1" s="338"/>
      <c r="O1" s="338"/>
      <c r="P1" s="338"/>
      <c r="Q1" s="338"/>
      <c r="R1" s="338"/>
      <c r="S1" s="339"/>
    </row>
    <row r="2" spans="1:24" ht="29.25" customHeight="1" x14ac:dyDescent="0.5">
      <c r="A2" s="60"/>
      <c r="B2" s="340"/>
      <c r="C2" s="341"/>
      <c r="D2" s="341"/>
      <c r="E2" s="341"/>
      <c r="F2" s="341"/>
      <c r="G2" s="341"/>
      <c r="H2" s="341"/>
      <c r="I2" s="341"/>
      <c r="J2" s="341"/>
      <c r="K2" s="341"/>
      <c r="L2" s="341"/>
      <c r="M2" s="341"/>
      <c r="N2" s="341"/>
      <c r="O2" s="341"/>
      <c r="P2" s="341"/>
      <c r="Q2" s="341"/>
      <c r="R2" s="341"/>
      <c r="S2" s="342"/>
      <c r="T2" s="19"/>
      <c r="U2" s="19"/>
      <c r="V2" s="19"/>
    </row>
    <row r="3" spans="1:24" ht="15" customHeight="1" x14ac:dyDescent="0.45">
      <c r="B3" s="340"/>
      <c r="C3" s="341"/>
      <c r="D3" s="341"/>
      <c r="E3" s="341"/>
      <c r="F3" s="341"/>
      <c r="G3" s="341"/>
      <c r="H3" s="341"/>
      <c r="I3" s="341"/>
      <c r="J3" s="341"/>
      <c r="K3" s="341"/>
      <c r="L3" s="341"/>
      <c r="M3" s="341"/>
      <c r="N3" s="341"/>
      <c r="O3" s="341"/>
      <c r="P3" s="341"/>
      <c r="Q3" s="341"/>
      <c r="R3" s="341"/>
      <c r="S3" s="342"/>
      <c r="T3" s="20"/>
      <c r="U3" s="20"/>
      <c r="V3" s="20"/>
    </row>
    <row r="4" spans="1:24" ht="33.75" customHeight="1" thickBot="1" x14ac:dyDescent="0.5">
      <c r="B4" s="343"/>
      <c r="C4" s="344"/>
      <c r="D4" s="344"/>
      <c r="E4" s="344"/>
      <c r="F4" s="344"/>
      <c r="G4" s="344"/>
      <c r="H4" s="344"/>
      <c r="I4" s="344"/>
      <c r="J4" s="344"/>
      <c r="K4" s="344"/>
      <c r="L4" s="344"/>
      <c r="M4" s="344"/>
      <c r="N4" s="344"/>
      <c r="O4" s="344"/>
      <c r="P4" s="344"/>
      <c r="Q4" s="344"/>
      <c r="R4" s="344"/>
      <c r="S4" s="345"/>
      <c r="T4" s="20"/>
      <c r="U4" s="20"/>
      <c r="V4" s="20"/>
    </row>
    <row r="5" spans="1:24" ht="27.75" customHeight="1" thickBot="1" x14ac:dyDescent="0.5">
      <c r="B5" s="381" t="s">
        <v>37</v>
      </c>
      <c r="C5" s="382"/>
      <c r="D5" s="382"/>
      <c r="E5" s="382"/>
      <c r="F5" s="382"/>
      <c r="G5" s="382"/>
      <c r="H5" s="382"/>
      <c r="I5" s="382"/>
      <c r="J5" s="382"/>
      <c r="K5" s="382"/>
      <c r="L5" s="382"/>
      <c r="M5" s="382"/>
      <c r="N5" s="382"/>
      <c r="O5" s="382"/>
      <c r="P5" s="382"/>
      <c r="Q5" s="382"/>
      <c r="R5" s="382"/>
      <c r="S5" s="383"/>
      <c r="T5" s="20"/>
      <c r="U5" s="20"/>
      <c r="V5" s="20"/>
    </row>
    <row r="6" spans="1:24" ht="15" customHeight="1" x14ac:dyDescent="0.45">
      <c r="A6" s="61"/>
      <c r="B6" s="21"/>
      <c r="C6" s="22"/>
      <c r="D6" s="22"/>
      <c r="E6" s="22"/>
      <c r="F6" s="22"/>
      <c r="G6" s="22"/>
      <c r="H6" s="22"/>
      <c r="I6" s="22"/>
      <c r="J6" s="22"/>
      <c r="K6" s="22"/>
      <c r="L6" s="22"/>
      <c r="M6" s="22"/>
      <c r="N6" s="22"/>
      <c r="O6" s="22"/>
      <c r="P6" s="22"/>
      <c r="Q6" s="22"/>
      <c r="R6" s="22"/>
      <c r="S6" s="23"/>
      <c r="T6" s="20"/>
      <c r="U6" s="20"/>
      <c r="V6" s="20"/>
    </row>
    <row r="7" spans="1:24" ht="25.2" x14ac:dyDescent="0.45">
      <c r="A7" s="61"/>
      <c r="B7" s="21"/>
      <c r="C7" s="22"/>
      <c r="E7" s="22"/>
      <c r="F7" s="24" t="s">
        <v>0</v>
      </c>
      <c r="G7" s="22"/>
      <c r="I7" s="25" t="s">
        <v>1</v>
      </c>
      <c r="K7" s="25" t="s">
        <v>2</v>
      </c>
      <c r="L7" s="25"/>
      <c r="M7" s="26"/>
      <c r="O7" s="25" t="s">
        <v>3</v>
      </c>
      <c r="R7" s="22"/>
      <c r="S7" s="23"/>
      <c r="T7" s="20"/>
      <c r="U7" s="20"/>
      <c r="V7" s="20"/>
    </row>
    <row r="8" spans="1:24" ht="16.5" customHeight="1" x14ac:dyDescent="0.35">
      <c r="B8" s="27"/>
      <c r="F8" s="24" t="s">
        <v>4</v>
      </c>
      <c r="G8" s="28"/>
      <c r="H8" s="409" t="e">
        <f>#REF!</f>
        <v>#REF!</v>
      </c>
      <c r="I8" s="410"/>
      <c r="J8" s="410"/>
      <c r="K8" s="410"/>
      <c r="L8" s="410"/>
      <c r="M8" s="410"/>
      <c r="N8" s="410"/>
      <c r="O8" s="411"/>
      <c r="S8" s="29"/>
    </row>
    <row r="9" spans="1:24" ht="15" customHeight="1" x14ac:dyDescent="0.3">
      <c r="B9" s="27"/>
      <c r="F9" s="30" t="s">
        <v>5</v>
      </c>
      <c r="G9" s="28"/>
      <c r="H9" s="412" t="e">
        <f>#REF!</f>
        <v>#REF!</v>
      </c>
      <c r="I9" s="413"/>
      <c r="J9" s="413"/>
      <c r="K9" s="413"/>
      <c r="L9" s="413"/>
      <c r="M9" s="413"/>
      <c r="N9" s="413"/>
      <c r="O9" s="414"/>
      <c r="S9" s="29"/>
    </row>
    <row r="10" spans="1:24" ht="15" customHeight="1" x14ac:dyDescent="0.3">
      <c r="B10" s="27"/>
      <c r="F10" s="30" t="s">
        <v>6</v>
      </c>
      <c r="G10" s="28"/>
      <c r="H10" s="415" t="e">
        <f>#REF!</f>
        <v>#REF!</v>
      </c>
      <c r="I10" s="415"/>
      <c r="J10" s="415"/>
      <c r="K10" s="415"/>
      <c r="L10" s="415"/>
      <c r="M10" s="415"/>
      <c r="N10" s="415"/>
      <c r="O10" s="415"/>
      <c r="P10" s="415"/>
      <c r="Q10" s="415"/>
      <c r="R10" s="415"/>
      <c r="S10" s="416"/>
      <c r="X10" s="31"/>
    </row>
    <row r="11" spans="1:24" ht="9.75" customHeight="1" x14ac:dyDescent="0.3">
      <c r="B11" s="27"/>
      <c r="F11" s="30"/>
      <c r="G11" s="28"/>
      <c r="H11" s="55" t="s">
        <v>7</v>
      </c>
      <c r="I11" s="56"/>
      <c r="J11" s="56"/>
      <c r="K11" s="56"/>
      <c r="L11" s="56"/>
      <c r="M11" s="56"/>
      <c r="N11" s="56"/>
      <c r="O11" s="56"/>
      <c r="P11" s="57"/>
      <c r="Q11" s="57"/>
      <c r="R11" s="57"/>
      <c r="S11" s="58"/>
    </row>
    <row r="12" spans="1:24" ht="15" customHeight="1" x14ac:dyDescent="0.3">
      <c r="B12" s="27"/>
      <c r="F12" s="30"/>
      <c r="G12" s="28"/>
      <c r="H12" s="415" t="e">
        <f>#REF!</f>
        <v>#REF!</v>
      </c>
      <c r="I12" s="415"/>
      <c r="J12" s="415"/>
      <c r="K12" s="415"/>
      <c r="L12" s="415"/>
      <c r="M12" s="415"/>
      <c r="N12" s="415"/>
      <c r="O12" s="417" t="s">
        <v>8</v>
      </c>
      <c r="P12" s="417"/>
      <c r="Q12" s="415" t="e">
        <f>#REF!</f>
        <v>#REF!</v>
      </c>
      <c r="R12" s="415"/>
      <c r="S12" s="416"/>
    </row>
    <row r="13" spans="1:24" ht="9.75" customHeight="1" x14ac:dyDescent="0.3">
      <c r="B13" s="27"/>
      <c r="F13" s="30"/>
      <c r="G13" s="28"/>
      <c r="H13" s="55" t="s">
        <v>9</v>
      </c>
      <c r="I13" s="56"/>
      <c r="J13" s="56"/>
      <c r="K13" s="56"/>
      <c r="L13" s="56"/>
      <c r="M13" s="56"/>
      <c r="N13" s="56"/>
      <c r="O13" s="56"/>
      <c r="P13" s="57"/>
      <c r="Q13" s="59" t="s">
        <v>10</v>
      </c>
      <c r="R13" s="57"/>
      <c r="S13" s="58"/>
    </row>
    <row r="14" spans="1:24" ht="15" customHeight="1" x14ac:dyDescent="0.3">
      <c r="B14" s="27"/>
      <c r="F14" s="30" t="s">
        <v>11</v>
      </c>
      <c r="G14" s="28"/>
      <c r="H14" s="418" t="e">
        <f>#REF!</f>
        <v>#REF!</v>
      </c>
      <c r="I14" s="419"/>
      <c r="J14" s="419"/>
      <c r="K14" s="419"/>
      <c r="L14" s="419"/>
      <c r="M14" s="419"/>
      <c r="N14" s="419"/>
      <c r="O14" s="420"/>
      <c r="Q14" s="31"/>
      <c r="S14" s="29"/>
    </row>
    <row r="15" spans="1:24" ht="15" customHeight="1" x14ac:dyDescent="0.3">
      <c r="B15" s="27"/>
      <c r="F15" s="30" t="s">
        <v>12</v>
      </c>
      <c r="G15" s="28"/>
      <c r="H15" s="418" t="e">
        <f>#REF!</f>
        <v>#REF!</v>
      </c>
      <c r="I15" s="419"/>
      <c r="J15" s="419"/>
      <c r="K15" s="419"/>
      <c r="L15" s="419"/>
      <c r="M15" s="419"/>
      <c r="N15" s="419"/>
      <c r="O15" s="420"/>
      <c r="Q15" s="31"/>
      <c r="S15" s="29"/>
    </row>
    <row r="16" spans="1:24" ht="15" customHeight="1" x14ac:dyDescent="0.3">
      <c r="B16" s="27"/>
      <c r="F16" s="30" t="s">
        <v>13</v>
      </c>
      <c r="G16" s="28"/>
      <c r="H16" s="418" t="e">
        <f>#REF!</f>
        <v>#REF!</v>
      </c>
      <c r="I16" s="419"/>
      <c r="J16" s="419"/>
      <c r="K16" s="419"/>
      <c r="L16" s="419"/>
      <c r="M16" s="419"/>
      <c r="N16" s="419"/>
      <c r="O16" s="420"/>
      <c r="Q16" s="31"/>
      <c r="S16" s="29"/>
      <c r="X16" s="31"/>
    </row>
    <row r="17" spans="2:22" ht="15" customHeight="1" x14ac:dyDescent="0.3">
      <c r="B17" s="27"/>
      <c r="H17" s="62"/>
      <c r="I17" s="62"/>
      <c r="J17" s="62"/>
      <c r="K17" s="62"/>
      <c r="L17" s="62"/>
      <c r="M17" s="62"/>
      <c r="N17" s="62"/>
      <c r="O17" s="62"/>
      <c r="S17" s="29"/>
    </row>
    <row r="18" spans="2:22" ht="15" customHeight="1" x14ac:dyDescent="0.3">
      <c r="B18" s="27"/>
      <c r="F18" s="30" t="s">
        <v>14</v>
      </c>
      <c r="H18" s="400" t="e">
        <f>#REF!</f>
        <v>#REF!</v>
      </c>
      <c r="I18" s="400"/>
      <c r="J18" s="400"/>
      <c r="K18" s="400"/>
      <c r="L18" s="400"/>
      <c r="M18" s="400"/>
      <c r="N18" s="400"/>
      <c r="O18" s="400"/>
      <c r="P18" s="400"/>
      <c r="Q18" s="400"/>
      <c r="R18" s="400"/>
      <c r="S18" s="401"/>
    </row>
    <row r="19" spans="2:22" ht="9.75" customHeight="1" x14ac:dyDescent="0.3">
      <c r="B19" s="27"/>
      <c r="F19" s="30"/>
      <c r="H19" s="55" t="s">
        <v>7</v>
      </c>
      <c r="I19" s="56"/>
      <c r="J19" s="56"/>
      <c r="K19" s="56"/>
      <c r="L19" s="56"/>
      <c r="M19" s="56"/>
      <c r="N19" s="56"/>
      <c r="O19" s="56"/>
      <c r="P19" s="57"/>
      <c r="Q19" s="57"/>
      <c r="R19" s="57"/>
      <c r="S19" s="58"/>
    </row>
    <row r="20" spans="2:22" ht="15" customHeight="1" x14ac:dyDescent="0.3">
      <c r="B20" s="27"/>
      <c r="F20" s="30"/>
      <c r="H20" s="400" t="e">
        <f>#REF!</f>
        <v>#REF!</v>
      </c>
      <c r="I20" s="400"/>
      <c r="J20" s="400"/>
      <c r="K20" s="400"/>
      <c r="L20" s="400"/>
      <c r="M20" s="400"/>
      <c r="N20" s="400"/>
      <c r="O20" s="417" t="s">
        <v>8</v>
      </c>
      <c r="P20" s="417"/>
      <c r="Q20" s="400" t="e">
        <f>#REF!</f>
        <v>#REF!</v>
      </c>
      <c r="R20" s="400"/>
      <c r="S20" s="401"/>
    </row>
    <row r="21" spans="2:22" ht="9.75" customHeight="1" x14ac:dyDescent="0.3">
      <c r="B21" s="27"/>
      <c r="F21" s="30"/>
      <c r="H21" s="55" t="s">
        <v>9</v>
      </c>
      <c r="I21" s="56"/>
      <c r="J21" s="56"/>
      <c r="K21" s="56"/>
      <c r="L21" s="56"/>
      <c r="M21" s="56"/>
      <c r="N21" s="56"/>
      <c r="O21" s="56"/>
      <c r="P21" s="57"/>
      <c r="Q21" s="59" t="s">
        <v>10</v>
      </c>
      <c r="R21" s="57"/>
      <c r="S21" s="58"/>
    </row>
    <row r="22" spans="2:22" ht="9.75" customHeight="1" x14ac:dyDescent="0.3">
      <c r="B22" s="27"/>
      <c r="F22" s="30"/>
      <c r="H22" s="32"/>
      <c r="I22" s="16"/>
      <c r="J22" s="16"/>
      <c r="K22" s="16"/>
      <c r="L22" s="16"/>
      <c r="M22" s="16"/>
      <c r="N22" s="16"/>
      <c r="O22" s="16"/>
      <c r="Q22" s="31"/>
      <c r="S22" s="29"/>
    </row>
    <row r="23" spans="2:22" x14ac:dyDescent="0.3">
      <c r="B23" s="27" t="s">
        <v>38</v>
      </c>
      <c r="F23" s="30"/>
      <c r="H23" s="402"/>
      <c r="I23" s="403"/>
      <c r="J23" s="16"/>
      <c r="K23" s="16"/>
      <c r="L23" s="16"/>
      <c r="M23" s="16"/>
      <c r="N23" s="16"/>
      <c r="O23" s="16"/>
      <c r="Q23" s="31"/>
      <c r="S23" s="29"/>
    </row>
    <row r="24" spans="2:22" ht="9.75" customHeight="1" x14ac:dyDescent="0.3">
      <c r="B24" s="27"/>
      <c r="F24" s="30"/>
      <c r="H24" s="32"/>
      <c r="I24" s="16"/>
      <c r="J24" s="16"/>
      <c r="K24" s="16"/>
      <c r="L24" s="16"/>
      <c r="M24" s="16"/>
      <c r="N24" s="16"/>
      <c r="O24" s="16"/>
      <c r="Q24" s="31"/>
      <c r="S24" s="29"/>
    </row>
    <row r="25" spans="2:22" ht="15" customHeight="1" thickBot="1" x14ac:dyDescent="0.35">
      <c r="B25" s="50"/>
      <c r="C25" s="51"/>
      <c r="D25" s="51"/>
      <c r="E25" s="51"/>
      <c r="F25" s="85"/>
      <c r="G25" s="51"/>
      <c r="H25" s="86"/>
      <c r="I25" s="87"/>
      <c r="J25" s="87"/>
      <c r="K25" s="87"/>
      <c r="L25" s="87"/>
      <c r="M25" s="87"/>
      <c r="N25" s="87"/>
      <c r="O25" s="87"/>
      <c r="P25" s="51"/>
      <c r="Q25" s="88"/>
      <c r="R25" s="51"/>
      <c r="S25" s="52"/>
    </row>
    <row r="26" spans="2:22" ht="27.75" customHeight="1" thickBot="1" x14ac:dyDescent="0.5">
      <c r="B26" s="381" t="s">
        <v>15</v>
      </c>
      <c r="C26" s="382"/>
      <c r="D26" s="382"/>
      <c r="E26" s="382"/>
      <c r="F26" s="382"/>
      <c r="G26" s="382"/>
      <c r="H26" s="382"/>
      <c r="I26" s="382"/>
      <c r="J26" s="382"/>
      <c r="K26" s="382"/>
      <c r="L26" s="382"/>
      <c r="M26" s="382"/>
      <c r="N26" s="382"/>
      <c r="O26" s="382"/>
      <c r="P26" s="382"/>
      <c r="Q26" s="382"/>
      <c r="R26" s="382"/>
      <c r="S26" s="383"/>
      <c r="T26" s="20"/>
      <c r="U26" s="20"/>
      <c r="V26" s="20"/>
    </row>
    <row r="27" spans="2:22" ht="21" customHeight="1" x14ac:dyDescent="0.35">
      <c r="B27" s="41" t="s">
        <v>16</v>
      </c>
      <c r="F27" s="30"/>
      <c r="H27" s="32"/>
      <c r="I27" s="16"/>
      <c r="J27" s="16"/>
      <c r="K27" s="16"/>
      <c r="L27" s="16"/>
      <c r="M27" s="16"/>
      <c r="N27" s="16"/>
      <c r="O27" s="16"/>
      <c r="Q27" s="31"/>
      <c r="S27" s="29"/>
    </row>
    <row r="28" spans="2:22" ht="15" customHeight="1" x14ac:dyDescent="0.3">
      <c r="B28" s="33" t="s">
        <v>20</v>
      </c>
      <c r="C28" s="372" t="e">
        <f>#REF!</f>
        <v>#REF!</v>
      </c>
      <c r="D28" s="373"/>
      <c r="E28" s="373"/>
      <c r="F28" s="373"/>
      <c r="G28" s="373"/>
      <c r="H28" s="374"/>
      <c r="I28" s="30" t="s">
        <v>21</v>
      </c>
      <c r="J28" s="372" t="e">
        <f>#REF!</f>
        <v>#REF!</v>
      </c>
      <c r="K28" s="373"/>
      <c r="L28" s="373"/>
      <c r="M28" s="373"/>
      <c r="N28" s="373"/>
      <c r="O28" s="373"/>
      <c r="P28" s="373"/>
      <c r="Q28" s="373"/>
      <c r="R28" s="373"/>
      <c r="S28" s="375"/>
    </row>
    <row r="29" spans="2:22" ht="15" customHeight="1" x14ac:dyDescent="0.3">
      <c r="B29" s="33" t="s">
        <v>22</v>
      </c>
      <c r="C29" s="372" t="e">
        <f>#REF!</f>
        <v>#REF!</v>
      </c>
      <c r="D29" s="373"/>
      <c r="E29" s="373"/>
      <c r="F29" s="373"/>
      <c r="G29" s="373"/>
      <c r="H29" s="374"/>
      <c r="I29" s="16"/>
      <c r="J29" s="16"/>
      <c r="K29" s="16"/>
      <c r="L29" s="16"/>
      <c r="M29" s="16"/>
      <c r="N29" s="16"/>
      <c r="O29" s="16"/>
      <c r="Q29" s="31"/>
      <c r="S29" s="29"/>
    </row>
    <row r="30" spans="2:22" ht="15" customHeight="1" x14ac:dyDescent="0.3">
      <c r="B30" s="33" t="s">
        <v>17</v>
      </c>
      <c r="C30" s="372" t="e">
        <f>#REF!</f>
        <v>#REF!</v>
      </c>
      <c r="D30" s="373"/>
      <c r="E30" s="373"/>
      <c r="F30" s="373"/>
      <c r="G30" s="373"/>
      <c r="H30" s="374"/>
      <c r="I30" s="30" t="s">
        <v>18</v>
      </c>
      <c r="J30" s="372" t="e">
        <f>#REF!</f>
        <v>#REF!</v>
      </c>
      <c r="K30" s="373"/>
      <c r="L30" s="373"/>
      <c r="M30" s="373"/>
      <c r="N30" s="373"/>
      <c r="O30" s="373"/>
      <c r="P30" s="373"/>
      <c r="Q30" s="373"/>
      <c r="R30" s="373"/>
      <c r="S30" s="375"/>
    </row>
    <row r="31" spans="2:22" ht="21" customHeight="1" x14ac:dyDescent="0.35">
      <c r="B31" s="370" t="s">
        <v>19</v>
      </c>
      <c r="C31" s="371"/>
      <c r="D31" s="371"/>
      <c r="E31" s="371"/>
      <c r="F31" s="371"/>
      <c r="G31" s="371"/>
      <c r="H31" s="371"/>
      <c r="I31" s="371"/>
      <c r="J31" s="16"/>
      <c r="K31" s="16"/>
      <c r="L31" s="16"/>
      <c r="M31" s="16"/>
      <c r="N31" s="16"/>
      <c r="O31" s="16"/>
      <c r="P31" s="16"/>
      <c r="Q31" s="16"/>
      <c r="R31" s="16"/>
      <c r="S31" s="17"/>
    </row>
    <row r="32" spans="2:22" ht="15" customHeight="1" x14ac:dyDescent="0.3">
      <c r="B32" s="33" t="s">
        <v>20</v>
      </c>
      <c r="C32" s="372" t="e">
        <f>#REF!</f>
        <v>#REF!</v>
      </c>
      <c r="D32" s="373"/>
      <c r="E32" s="373"/>
      <c r="F32" s="373"/>
      <c r="G32" s="373"/>
      <c r="H32" s="374"/>
      <c r="I32" s="30" t="s">
        <v>21</v>
      </c>
      <c r="J32" s="372" t="e">
        <f>#REF!</f>
        <v>#REF!</v>
      </c>
      <c r="K32" s="373"/>
      <c r="L32" s="373"/>
      <c r="M32" s="373"/>
      <c r="N32" s="373"/>
      <c r="O32" s="373"/>
      <c r="P32" s="373"/>
      <c r="Q32" s="373"/>
      <c r="R32" s="373"/>
      <c r="S32" s="375"/>
    </row>
    <row r="33" spans="2:22" ht="15" customHeight="1" x14ac:dyDescent="0.3">
      <c r="B33" s="33" t="s">
        <v>22</v>
      </c>
      <c r="C33" s="372" t="e">
        <f>#REF!</f>
        <v>#REF!</v>
      </c>
      <c r="D33" s="373"/>
      <c r="E33" s="373"/>
      <c r="F33" s="373"/>
      <c r="G33" s="373"/>
      <c r="H33" s="374"/>
      <c r="I33" s="16"/>
      <c r="J33" s="16"/>
      <c r="K33" s="16"/>
      <c r="L33" s="16"/>
      <c r="M33" s="16"/>
      <c r="N33" s="16"/>
      <c r="O33" s="16"/>
      <c r="Q33" s="31"/>
      <c r="S33" s="29"/>
    </row>
    <row r="34" spans="2:22" ht="15" customHeight="1" x14ac:dyDescent="0.3">
      <c r="B34" s="33" t="s">
        <v>17</v>
      </c>
      <c r="C34" s="372" t="e">
        <f>#REF!</f>
        <v>#REF!</v>
      </c>
      <c r="D34" s="373"/>
      <c r="E34" s="373"/>
      <c r="F34" s="373"/>
      <c r="G34" s="373"/>
      <c r="H34" s="374"/>
      <c r="I34" s="30" t="s">
        <v>18</v>
      </c>
      <c r="J34" s="372" t="e">
        <f>#REF!</f>
        <v>#REF!</v>
      </c>
      <c r="K34" s="373"/>
      <c r="L34" s="373"/>
      <c r="M34" s="373"/>
      <c r="N34" s="373"/>
      <c r="O34" s="373"/>
      <c r="P34" s="373"/>
      <c r="Q34" s="373"/>
      <c r="R34" s="373"/>
      <c r="S34" s="375"/>
    </row>
    <row r="35" spans="2:22" ht="15" thickBot="1" x14ac:dyDescent="0.35">
      <c r="B35" s="27"/>
      <c r="S35" s="29"/>
    </row>
    <row r="36" spans="2:22" ht="27.75" customHeight="1" thickBot="1" x14ac:dyDescent="0.5">
      <c r="B36" s="381" t="s">
        <v>23</v>
      </c>
      <c r="C36" s="382"/>
      <c r="D36" s="382"/>
      <c r="E36" s="382"/>
      <c r="F36" s="382"/>
      <c r="G36" s="382"/>
      <c r="H36" s="382"/>
      <c r="I36" s="382"/>
      <c r="J36" s="382"/>
      <c r="K36" s="382"/>
      <c r="L36" s="382"/>
      <c r="M36" s="382"/>
      <c r="N36" s="382"/>
      <c r="O36" s="382"/>
      <c r="P36" s="382"/>
      <c r="Q36" s="382"/>
      <c r="R36" s="382"/>
      <c r="S36" s="383"/>
      <c r="T36" s="20"/>
      <c r="U36" s="20"/>
      <c r="V36" s="20"/>
    </row>
    <row r="37" spans="2:22" ht="11.25" customHeight="1" x14ac:dyDescent="0.3">
      <c r="B37" s="27"/>
      <c r="H37" s="32"/>
      <c r="I37" s="16"/>
      <c r="J37" s="16"/>
      <c r="K37" s="16"/>
      <c r="L37" s="16"/>
      <c r="M37" s="16"/>
      <c r="N37" s="16"/>
      <c r="O37" s="16"/>
      <c r="S37" s="29"/>
    </row>
    <row r="38" spans="2:22" ht="17.25" customHeight="1" x14ac:dyDescent="0.3">
      <c r="B38" s="352" t="s">
        <v>24</v>
      </c>
      <c r="C38" s="353"/>
      <c r="D38" s="353"/>
      <c r="E38" s="396"/>
      <c r="F38" s="404" t="e">
        <f>#REF!</f>
        <v>#REF!</v>
      </c>
      <c r="G38" s="405"/>
      <c r="H38" s="405"/>
      <c r="I38" s="405"/>
      <c r="J38" s="405"/>
      <c r="K38" s="405"/>
      <c r="L38" s="405"/>
      <c r="M38" s="405"/>
      <c r="N38" s="405"/>
      <c r="O38" s="405"/>
      <c r="P38" s="405"/>
      <c r="Q38" s="405"/>
      <c r="R38" s="405"/>
      <c r="S38" s="406"/>
    </row>
    <row r="39" spans="2:22" ht="12" customHeight="1" x14ac:dyDescent="0.3">
      <c r="B39" s="27"/>
      <c r="S39" s="29"/>
    </row>
    <row r="40" spans="2:22" ht="17.25" customHeight="1" x14ac:dyDescent="0.3">
      <c r="B40" s="352" t="s">
        <v>39</v>
      </c>
      <c r="C40" s="353"/>
      <c r="D40" s="353"/>
      <c r="E40" s="396"/>
      <c r="F40" s="397" t="e">
        <f>#REF!</f>
        <v>#REF!</v>
      </c>
      <c r="G40" s="398"/>
      <c r="H40" s="399"/>
      <c r="I40" s="40"/>
      <c r="J40" s="34"/>
      <c r="L40" s="63"/>
      <c r="M40" s="63"/>
      <c r="N40" s="63"/>
      <c r="O40" s="63"/>
      <c r="P40" s="63"/>
      <c r="Q40" s="63"/>
      <c r="R40" s="63"/>
      <c r="S40" s="64"/>
    </row>
    <row r="41" spans="2:22" ht="17.25" customHeight="1" x14ac:dyDescent="0.3">
      <c r="B41" s="37"/>
      <c r="C41" s="36"/>
      <c r="D41" s="36"/>
      <c r="E41" s="36"/>
      <c r="F41" s="36"/>
      <c r="G41" s="36"/>
      <c r="H41" s="36"/>
      <c r="J41" s="36"/>
      <c r="L41" s="63"/>
      <c r="M41" s="63"/>
      <c r="N41" s="63"/>
      <c r="O41" s="63"/>
      <c r="P41" s="63"/>
      <c r="Q41" s="63"/>
      <c r="R41" s="63"/>
      <c r="S41" s="64"/>
    </row>
    <row r="42" spans="2:22" ht="17.25" customHeight="1" x14ac:dyDescent="0.3">
      <c r="B42" s="37"/>
      <c r="C42" s="36"/>
      <c r="D42" s="36"/>
      <c r="E42" s="65" t="s">
        <v>40</v>
      </c>
      <c r="F42" s="354" t="e">
        <f>#REF!</f>
        <v>#REF!</v>
      </c>
      <c r="G42" s="355"/>
      <c r="H42" s="355"/>
      <c r="I42" s="356"/>
      <c r="J42" s="36"/>
      <c r="K42" s="379" t="s">
        <v>41</v>
      </c>
      <c r="L42" s="379"/>
      <c r="M42" s="379"/>
      <c r="N42" s="379"/>
      <c r="O42" s="379"/>
      <c r="P42" s="379"/>
      <c r="Q42" s="379"/>
      <c r="R42" s="379"/>
      <c r="S42" s="380"/>
    </row>
    <row r="43" spans="2:22" ht="17.25" customHeight="1" x14ac:dyDescent="0.3">
      <c r="B43" s="37"/>
      <c r="C43" s="36"/>
      <c r="D43" s="36"/>
      <c r="E43" s="65"/>
      <c r="F43" s="354" t="e">
        <f>#REF!</f>
        <v>#REF!</v>
      </c>
      <c r="G43" s="355"/>
      <c r="H43" s="355"/>
      <c r="I43" s="356"/>
      <c r="J43" s="66"/>
      <c r="K43" s="379"/>
      <c r="L43" s="379"/>
      <c r="M43" s="379"/>
      <c r="N43" s="379"/>
      <c r="O43" s="379"/>
      <c r="P43" s="379"/>
      <c r="Q43" s="379"/>
      <c r="R43" s="379"/>
      <c r="S43" s="380"/>
    </row>
    <row r="44" spans="2:22" ht="17.25" customHeight="1" x14ac:dyDescent="0.3">
      <c r="B44" s="37"/>
      <c r="C44" s="36"/>
      <c r="D44" s="36"/>
      <c r="E44" s="65"/>
      <c r="F44" s="354" t="e">
        <f>#REF!</f>
        <v>#REF!</v>
      </c>
      <c r="G44" s="355"/>
      <c r="H44" s="355"/>
      <c r="I44" s="356"/>
      <c r="J44" s="66"/>
      <c r="K44" s="346" t="e">
        <f>#REF!</f>
        <v>#REF!</v>
      </c>
      <c r="L44" s="347"/>
      <c r="M44" s="347"/>
      <c r="N44" s="347"/>
      <c r="O44" s="347"/>
      <c r="P44" s="347"/>
      <c r="Q44" s="347"/>
      <c r="R44" s="347"/>
      <c r="S44" s="348"/>
    </row>
    <row r="45" spans="2:22" ht="17.25" customHeight="1" x14ac:dyDescent="0.3">
      <c r="B45" s="37"/>
      <c r="C45" s="36"/>
      <c r="D45" s="36"/>
      <c r="E45" s="65"/>
      <c r="F45" s="89"/>
      <c r="G45" s="91"/>
      <c r="H45" s="91"/>
      <c r="I45" s="90"/>
      <c r="J45" s="66"/>
      <c r="K45" s="349"/>
      <c r="L45" s="350"/>
      <c r="M45" s="350"/>
      <c r="N45" s="350"/>
      <c r="O45" s="350"/>
      <c r="P45" s="350"/>
      <c r="Q45" s="350"/>
      <c r="R45" s="350"/>
      <c r="S45" s="351"/>
    </row>
    <row r="46" spans="2:22" ht="17.25" customHeight="1" x14ac:dyDescent="0.3">
      <c r="B46" s="67"/>
      <c r="C46" s="66"/>
      <c r="D46" s="66"/>
      <c r="E46" s="66"/>
      <c r="F46" s="66"/>
      <c r="G46" s="66"/>
      <c r="H46" s="66"/>
      <c r="J46" s="66"/>
      <c r="K46" s="66"/>
      <c r="L46" s="66"/>
      <c r="M46" s="66"/>
      <c r="N46" s="66"/>
      <c r="O46" s="66"/>
      <c r="P46" s="368"/>
      <c r="Q46" s="368"/>
      <c r="R46" s="368"/>
      <c r="S46" s="369"/>
    </row>
    <row r="47" spans="2:22" ht="11.25" customHeight="1" x14ac:dyDescent="0.3">
      <c r="B47" s="27"/>
      <c r="C47" s="35"/>
      <c r="G47" s="28"/>
      <c r="S47" s="29"/>
    </row>
    <row r="48" spans="2:22" ht="17.25" customHeight="1" x14ac:dyDescent="0.4">
      <c r="B48" s="352" t="s">
        <v>42</v>
      </c>
      <c r="C48" s="353"/>
      <c r="D48" s="353"/>
      <c r="E48" s="68"/>
      <c r="F48" s="357"/>
      <c r="G48" s="358"/>
      <c r="H48" s="358"/>
      <c r="I48" s="358"/>
      <c r="J48" s="358"/>
      <c r="K48" s="358"/>
      <c r="L48" s="358"/>
      <c r="M48" s="358"/>
      <c r="N48" s="358"/>
      <c r="O48" s="358"/>
      <c r="P48" s="358"/>
      <c r="Q48" s="358"/>
      <c r="R48" s="358"/>
      <c r="S48" s="359"/>
    </row>
    <row r="49" spans="2:19" ht="17.25" customHeight="1" x14ac:dyDescent="0.3">
      <c r="B49" s="366" t="s">
        <v>43</v>
      </c>
      <c r="C49" s="367"/>
      <c r="D49" s="367"/>
      <c r="E49" s="69"/>
      <c r="F49" s="360"/>
      <c r="G49" s="361"/>
      <c r="H49" s="361"/>
      <c r="I49" s="361"/>
      <c r="J49" s="361"/>
      <c r="K49" s="361"/>
      <c r="L49" s="361"/>
      <c r="M49" s="361"/>
      <c r="N49" s="361"/>
      <c r="O49" s="361"/>
      <c r="P49" s="361"/>
      <c r="Q49" s="361"/>
      <c r="R49" s="361"/>
      <c r="S49" s="362"/>
    </row>
    <row r="50" spans="2:19" ht="17.25" customHeight="1" x14ac:dyDescent="0.3">
      <c r="B50" s="366"/>
      <c r="C50" s="367"/>
      <c r="D50" s="367"/>
      <c r="E50" s="69"/>
      <c r="F50" s="360"/>
      <c r="G50" s="361"/>
      <c r="H50" s="361"/>
      <c r="I50" s="361"/>
      <c r="J50" s="361"/>
      <c r="K50" s="361"/>
      <c r="L50" s="361"/>
      <c r="M50" s="361"/>
      <c r="N50" s="361"/>
      <c r="O50" s="361"/>
      <c r="P50" s="361"/>
      <c r="Q50" s="361"/>
      <c r="R50" s="361"/>
      <c r="S50" s="362"/>
    </row>
    <row r="51" spans="2:19" ht="17.25" customHeight="1" x14ac:dyDescent="0.3">
      <c r="B51" s="366"/>
      <c r="C51" s="367"/>
      <c r="D51" s="367"/>
      <c r="E51" s="69"/>
      <c r="F51" s="360"/>
      <c r="G51" s="361"/>
      <c r="H51" s="361"/>
      <c r="I51" s="361"/>
      <c r="J51" s="361"/>
      <c r="K51" s="361"/>
      <c r="L51" s="361"/>
      <c r="M51" s="361"/>
      <c r="N51" s="361"/>
      <c r="O51" s="361"/>
      <c r="P51" s="361"/>
      <c r="Q51" s="361"/>
      <c r="R51" s="361"/>
      <c r="S51" s="362"/>
    </row>
    <row r="52" spans="2:19" ht="17.25" customHeight="1" x14ac:dyDescent="0.3">
      <c r="B52" s="366"/>
      <c r="C52" s="367"/>
      <c r="D52" s="367"/>
      <c r="E52" s="69"/>
      <c r="F52" s="360"/>
      <c r="G52" s="361"/>
      <c r="H52" s="361"/>
      <c r="I52" s="361"/>
      <c r="J52" s="361"/>
      <c r="K52" s="361"/>
      <c r="L52" s="361"/>
      <c r="M52" s="361"/>
      <c r="N52" s="361"/>
      <c r="O52" s="361"/>
      <c r="P52" s="361"/>
      <c r="Q52" s="361"/>
      <c r="R52" s="361"/>
      <c r="S52" s="362"/>
    </row>
    <row r="53" spans="2:19" ht="17.25" customHeight="1" x14ac:dyDescent="0.3">
      <c r="B53" s="366"/>
      <c r="C53" s="367"/>
      <c r="D53" s="367"/>
      <c r="E53" s="69"/>
      <c r="F53" s="360"/>
      <c r="G53" s="361"/>
      <c r="H53" s="361"/>
      <c r="I53" s="361"/>
      <c r="J53" s="361"/>
      <c r="K53" s="361"/>
      <c r="L53" s="361"/>
      <c r="M53" s="361"/>
      <c r="N53" s="361"/>
      <c r="O53" s="361"/>
      <c r="P53" s="361"/>
      <c r="Q53" s="361"/>
      <c r="R53" s="361"/>
      <c r="S53" s="362"/>
    </row>
    <row r="54" spans="2:19" ht="17.25" customHeight="1" x14ac:dyDescent="0.3">
      <c r="B54" s="366"/>
      <c r="C54" s="367"/>
      <c r="D54" s="367"/>
      <c r="E54" s="69"/>
      <c r="F54" s="360"/>
      <c r="G54" s="361"/>
      <c r="H54" s="361"/>
      <c r="I54" s="361"/>
      <c r="J54" s="361"/>
      <c r="K54" s="361"/>
      <c r="L54" s="361"/>
      <c r="M54" s="361"/>
      <c r="N54" s="361"/>
      <c r="O54" s="361"/>
      <c r="P54" s="361"/>
      <c r="Q54" s="361"/>
      <c r="R54" s="361"/>
      <c r="S54" s="362"/>
    </row>
    <row r="55" spans="2:19" ht="17.25" customHeight="1" x14ac:dyDescent="0.3">
      <c r="B55" s="366"/>
      <c r="C55" s="367"/>
      <c r="D55" s="367"/>
      <c r="E55" s="69"/>
      <c r="F55" s="360"/>
      <c r="G55" s="361"/>
      <c r="H55" s="361"/>
      <c r="I55" s="361"/>
      <c r="J55" s="361"/>
      <c r="K55" s="361"/>
      <c r="L55" s="361"/>
      <c r="M55" s="361"/>
      <c r="N55" s="361"/>
      <c r="O55" s="361"/>
      <c r="P55" s="361"/>
      <c r="Q55" s="361"/>
      <c r="R55" s="361"/>
      <c r="S55" s="362"/>
    </row>
    <row r="56" spans="2:19" ht="17.25" customHeight="1" x14ac:dyDescent="0.3">
      <c r="B56" s="366"/>
      <c r="C56" s="367"/>
      <c r="D56" s="367"/>
      <c r="E56" s="69"/>
      <c r="F56" s="363"/>
      <c r="G56" s="364"/>
      <c r="H56" s="364"/>
      <c r="I56" s="364"/>
      <c r="J56" s="364"/>
      <c r="K56" s="364"/>
      <c r="L56" s="364"/>
      <c r="M56" s="364"/>
      <c r="N56" s="364"/>
      <c r="O56" s="364"/>
      <c r="P56" s="364"/>
      <c r="Q56" s="364"/>
      <c r="R56" s="364"/>
      <c r="S56" s="365"/>
    </row>
    <row r="57" spans="2:19" ht="17.25" customHeight="1" thickBot="1" x14ac:dyDescent="0.35">
      <c r="B57" s="92"/>
      <c r="C57" s="93"/>
      <c r="D57" s="93"/>
      <c r="E57" s="94"/>
      <c r="F57" s="95"/>
      <c r="G57" s="95"/>
      <c r="H57" s="95"/>
      <c r="I57" s="95"/>
      <c r="J57" s="95"/>
      <c r="K57" s="95"/>
      <c r="L57" s="95"/>
      <c r="M57" s="95"/>
      <c r="N57" s="95"/>
      <c r="O57" s="95"/>
      <c r="P57" s="95"/>
      <c r="Q57" s="95"/>
      <c r="R57" s="95"/>
      <c r="S57" s="96"/>
    </row>
    <row r="58" spans="2:19" ht="27.75" customHeight="1" thickBot="1" x14ac:dyDescent="0.35">
      <c r="B58" s="381" t="s">
        <v>44</v>
      </c>
      <c r="C58" s="382"/>
      <c r="D58" s="382"/>
      <c r="E58" s="382"/>
      <c r="F58" s="382"/>
      <c r="G58" s="382"/>
      <c r="H58" s="382"/>
      <c r="I58" s="382"/>
      <c r="J58" s="382"/>
      <c r="K58" s="382"/>
      <c r="L58" s="382"/>
      <c r="M58" s="382"/>
      <c r="N58" s="382"/>
      <c r="O58" s="382"/>
      <c r="P58" s="382"/>
      <c r="Q58" s="382"/>
      <c r="R58" s="382"/>
      <c r="S58" s="383"/>
    </row>
    <row r="59" spans="2:19" ht="17.25" customHeight="1" x14ac:dyDescent="0.3">
      <c r="B59" s="27"/>
      <c r="S59" s="29"/>
    </row>
    <row r="60" spans="2:19" ht="17.25" customHeight="1" x14ac:dyDescent="0.3">
      <c r="B60" s="352" t="s">
        <v>25</v>
      </c>
      <c r="C60" s="353"/>
      <c r="D60" s="353"/>
      <c r="F60" s="357"/>
      <c r="G60" s="358"/>
      <c r="H60" s="358"/>
      <c r="I60" s="358"/>
      <c r="J60" s="358"/>
      <c r="K60" s="358"/>
      <c r="L60" s="358"/>
      <c r="M60" s="358"/>
      <c r="N60" s="358"/>
      <c r="O60" s="358"/>
      <c r="P60" s="358"/>
      <c r="Q60" s="358"/>
      <c r="R60" s="358"/>
      <c r="S60" s="359"/>
    </row>
    <row r="61" spans="2:19" ht="17.25" customHeight="1" x14ac:dyDescent="0.3">
      <c r="B61" s="407" t="s">
        <v>45</v>
      </c>
      <c r="C61" s="408"/>
      <c r="D61" s="408"/>
      <c r="F61" s="360"/>
      <c r="G61" s="361"/>
      <c r="H61" s="361"/>
      <c r="I61" s="361"/>
      <c r="J61" s="361"/>
      <c r="K61" s="361"/>
      <c r="L61" s="361"/>
      <c r="M61" s="361"/>
      <c r="N61" s="361"/>
      <c r="O61" s="361"/>
      <c r="P61" s="361"/>
      <c r="Q61" s="361"/>
      <c r="R61" s="361"/>
      <c r="S61" s="362"/>
    </row>
    <row r="62" spans="2:19" ht="17.25" customHeight="1" x14ac:dyDescent="0.3">
      <c r="B62" s="407"/>
      <c r="C62" s="408"/>
      <c r="D62" s="408"/>
      <c r="F62" s="363"/>
      <c r="G62" s="364"/>
      <c r="H62" s="364"/>
      <c r="I62" s="364"/>
      <c r="J62" s="364"/>
      <c r="K62" s="364"/>
      <c r="L62" s="364"/>
      <c r="M62" s="364"/>
      <c r="N62" s="364"/>
      <c r="O62" s="364"/>
      <c r="P62" s="364"/>
      <c r="Q62" s="364"/>
      <c r="R62" s="364"/>
      <c r="S62" s="365"/>
    </row>
    <row r="63" spans="2:19" ht="17.25" customHeight="1" x14ac:dyDescent="0.3">
      <c r="B63" s="27"/>
      <c r="S63" s="29"/>
    </row>
    <row r="64" spans="2:19" ht="17.25" customHeight="1" x14ac:dyDescent="0.3">
      <c r="B64" s="352" t="s">
        <v>26</v>
      </c>
      <c r="C64" s="353"/>
      <c r="D64" s="353"/>
      <c r="F64" s="357"/>
      <c r="G64" s="358"/>
      <c r="H64" s="358"/>
      <c r="I64" s="358"/>
      <c r="J64" s="358"/>
      <c r="K64" s="358"/>
      <c r="L64" s="358"/>
      <c r="M64" s="358"/>
      <c r="N64" s="358"/>
      <c r="O64" s="358"/>
      <c r="P64" s="358"/>
      <c r="Q64" s="358"/>
      <c r="R64" s="358"/>
      <c r="S64" s="359"/>
    </row>
    <row r="65" spans="2:19" ht="17.25" customHeight="1" x14ac:dyDescent="0.3">
      <c r="B65" s="407" t="s">
        <v>46</v>
      </c>
      <c r="C65" s="408"/>
      <c r="D65" s="408"/>
      <c r="F65" s="360"/>
      <c r="G65" s="361"/>
      <c r="H65" s="361"/>
      <c r="I65" s="361"/>
      <c r="J65" s="361"/>
      <c r="K65" s="361"/>
      <c r="L65" s="361"/>
      <c r="M65" s="361"/>
      <c r="N65" s="361"/>
      <c r="O65" s="361"/>
      <c r="P65" s="361"/>
      <c r="Q65" s="361"/>
      <c r="R65" s="361"/>
      <c r="S65" s="362"/>
    </row>
    <row r="66" spans="2:19" ht="17.25" customHeight="1" x14ac:dyDescent="0.3">
      <c r="B66" s="407"/>
      <c r="C66" s="408"/>
      <c r="D66" s="408"/>
      <c r="F66" s="360"/>
      <c r="G66" s="361"/>
      <c r="H66" s="361"/>
      <c r="I66" s="361"/>
      <c r="J66" s="361"/>
      <c r="K66" s="361"/>
      <c r="L66" s="361"/>
      <c r="M66" s="361"/>
      <c r="N66" s="361"/>
      <c r="O66" s="361"/>
      <c r="P66" s="361"/>
      <c r="Q66" s="361"/>
      <c r="R66" s="361"/>
      <c r="S66" s="362"/>
    </row>
    <row r="67" spans="2:19" ht="17.25" customHeight="1" x14ac:dyDescent="0.3">
      <c r="B67" s="407"/>
      <c r="C67" s="408"/>
      <c r="D67" s="408"/>
      <c r="F67" s="360"/>
      <c r="G67" s="361"/>
      <c r="H67" s="361"/>
      <c r="I67" s="361"/>
      <c r="J67" s="361"/>
      <c r="K67" s="361"/>
      <c r="L67" s="361"/>
      <c r="M67" s="361"/>
      <c r="N67" s="361"/>
      <c r="O67" s="361"/>
      <c r="P67" s="361"/>
      <c r="Q67" s="361"/>
      <c r="R67" s="361"/>
      <c r="S67" s="362"/>
    </row>
    <row r="68" spans="2:19" ht="17.25" customHeight="1" x14ac:dyDescent="0.3">
      <c r="B68" s="407"/>
      <c r="C68" s="408"/>
      <c r="D68" s="408"/>
      <c r="F68" s="363"/>
      <c r="G68" s="364"/>
      <c r="H68" s="364"/>
      <c r="I68" s="364"/>
      <c r="J68" s="364"/>
      <c r="K68" s="364"/>
      <c r="L68" s="364"/>
      <c r="M68" s="364"/>
      <c r="N68" s="364"/>
      <c r="O68" s="364"/>
      <c r="P68" s="364"/>
      <c r="Q68" s="364"/>
      <c r="R68" s="364"/>
      <c r="S68" s="365"/>
    </row>
    <row r="69" spans="2:19" ht="17.25" customHeight="1" x14ac:dyDescent="0.3">
      <c r="B69" s="27"/>
      <c r="S69" s="29"/>
    </row>
    <row r="70" spans="2:19" ht="17.25" customHeight="1" x14ac:dyDescent="0.3">
      <c r="B70" s="352" t="s">
        <v>27</v>
      </c>
      <c r="C70" s="353"/>
      <c r="D70" s="353"/>
      <c r="F70" s="387"/>
      <c r="G70" s="388"/>
      <c r="H70" s="388"/>
      <c r="I70" s="388"/>
      <c r="J70" s="388"/>
      <c r="K70" s="388"/>
      <c r="L70" s="388"/>
      <c r="M70" s="388"/>
      <c r="N70" s="388"/>
      <c r="O70" s="388"/>
      <c r="P70" s="388"/>
      <c r="Q70" s="388"/>
      <c r="R70" s="388"/>
      <c r="S70" s="389"/>
    </row>
    <row r="71" spans="2:19" ht="17.25" customHeight="1" x14ac:dyDescent="0.3">
      <c r="B71" s="407" t="s">
        <v>47</v>
      </c>
      <c r="C71" s="408"/>
      <c r="D71" s="408"/>
      <c r="F71" s="390"/>
      <c r="G71" s="391"/>
      <c r="H71" s="391"/>
      <c r="I71" s="391"/>
      <c r="J71" s="391"/>
      <c r="K71" s="391"/>
      <c r="L71" s="391"/>
      <c r="M71" s="391"/>
      <c r="N71" s="391"/>
      <c r="O71" s="391"/>
      <c r="P71" s="391"/>
      <c r="Q71" s="391"/>
      <c r="R71" s="391"/>
      <c r="S71" s="392"/>
    </row>
    <row r="72" spans="2:19" ht="17.25" customHeight="1" x14ac:dyDescent="0.3">
      <c r="B72" s="407"/>
      <c r="C72" s="408"/>
      <c r="D72" s="408"/>
      <c r="F72" s="390"/>
      <c r="G72" s="391"/>
      <c r="H72" s="391"/>
      <c r="I72" s="391"/>
      <c r="J72" s="391"/>
      <c r="K72" s="391"/>
      <c r="L72" s="391"/>
      <c r="M72" s="391"/>
      <c r="N72" s="391"/>
      <c r="O72" s="391"/>
      <c r="P72" s="391"/>
      <c r="Q72" s="391"/>
      <c r="R72" s="391"/>
      <c r="S72" s="392"/>
    </row>
    <row r="73" spans="2:19" ht="17.25" customHeight="1" x14ac:dyDescent="0.3">
      <c r="B73" s="407"/>
      <c r="C73" s="408"/>
      <c r="D73" s="408"/>
      <c r="F73" s="390"/>
      <c r="G73" s="391"/>
      <c r="H73" s="391"/>
      <c r="I73" s="391"/>
      <c r="J73" s="391"/>
      <c r="K73" s="391"/>
      <c r="L73" s="391"/>
      <c r="M73" s="391"/>
      <c r="N73" s="391"/>
      <c r="O73" s="391"/>
      <c r="P73" s="391"/>
      <c r="Q73" s="391"/>
      <c r="R73" s="391"/>
      <c r="S73" s="392"/>
    </row>
    <row r="74" spans="2:19" ht="17.25" customHeight="1" x14ac:dyDescent="0.3">
      <c r="B74" s="407"/>
      <c r="C74" s="408"/>
      <c r="D74" s="408"/>
      <c r="F74" s="390"/>
      <c r="G74" s="391"/>
      <c r="H74" s="391"/>
      <c r="I74" s="391"/>
      <c r="J74" s="391"/>
      <c r="K74" s="391"/>
      <c r="L74" s="391"/>
      <c r="M74" s="391"/>
      <c r="N74" s="391"/>
      <c r="O74" s="391"/>
      <c r="P74" s="391"/>
      <c r="Q74" s="391"/>
      <c r="R74" s="391"/>
      <c r="S74" s="392"/>
    </row>
    <row r="75" spans="2:19" ht="17.25" customHeight="1" x14ac:dyDescent="0.3">
      <c r="B75" s="407"/>
      <c r="C75" s="408"/>
      <c r="D75" s="408"/>
      <c r="F75" s="390"/>
      <c r="G75" s="391"/>
      <c r="H75" s="391"/>
      <c r="I75" s="391"/>
      <c r="J75" s="391"/>
      <c r="K75" s="391"/>
      <c r="L75" s="391"/>
      <c r="M75" s="391"/>
      <c r="N75" s="391"/>
      <c r="O75" s="391"/>
      <c r="P75" s="391"/>
      <c r="Q75" s="391"/>
      <c r="R75" s="391"/>
      <c r="S75" s="392"/>
    </row>
    <row r="76" spans="2:19" ht="17.25" customHeight="1" x14ac:dyDescent="0.3">
      <c r="B76" s="38"/>
      <c r="C76" s="39"/>
      <c r="D76" s="39"/>
      <c r="F76" s="390"/>
      <c r="G76" s="391"/>
      <c r="H76" s="391"/>
      <c r="I76" s="391"/>
      <c r="J76" s="391"/>
      <c r="K76" s="391"/>
      <c r="L76" s="391"/>
      <c r="M76" s="391"/>
      <c r="N76" s="391"/>
      <c r="O76" s="391"/>
      <c r="P76" s="391"/>
      <c r="Q76" s="391"/>
      <c r="R76" s="391"/>
      <c r="S76" s="392"/>
    </row>
    <row r="77" spans="2:19" ht="17.25" customHeight="1" x14ac:dyDescent="0.3">
      <c r="B77" s="38"/>
      <c r="C77" s="39"/>
      <c r="D77" s="39"/>
      <c r="F77" s="390"/>
      <c r="G77" s="391"/>
      <c r="H77" s="391"/>
      <c r="I77" s="391"/>
      <c r="J77" s="391"/>
      <c r="K77" s="391"/>
      <c r="L77" s="391"/>
      <c r="M77" s="391"/>
      <c r="N77" s="391"/>
      <c r="O77" s="391"/>
      <c r="P77" s="391"/>
      <c r="Q77" s="391"/>
      <c r="R77" s="391"/>
      <c r="S77" s="392"/>
    </row>
    <row r="78" spans="2:19" ht="17.25" customHeight="1" x14ac:dyDescent="0.3">
      <c r="B78" s="38"/>
      <c r="C78" s="39"/>
      <c r="D78" s="39"/>
      <c r="F78" s="390"/>
      <c r="G78" s="391"/>
      <c r="H78" s="391"/>
      <c r="I78" s="391"/>
      <c r="J78" s="391"/>
      <c r="K78" s="391"/>
      <c r="L78" s="391"/>
      <c r="M78" s="391"/>
      <c r="N78" s="391"/>
      <c r="O78" s="391"/>
      <c r="P78" s="391"/>
      <c r="Q78" s="391"/>
      <c r="R78" s="391"/>
      <c r="S78" s="392"/>
    </row>
    <row r="79" spans="2:19" ht="17.25" customHeight="1" x14ac:dyDescent="0.3">
      <c r="B79" s="27"/>
      <c r="F79" s="393"/>
      <c r="G79" s="394"/>
      <c r="H79" s="394"/>
      <c r="I79" s="394"/>
      <c r="J79" s="394"/>
      <c r="K79" s="394"/>
      <c r="L79" s="394"/>
      <c r="M79" s="394"/>
      <c r="N79" s="394"/>
      <c r="O79" s="394"/>
      <c r="P79" s="394"/>
      <c r="Q79" s="394"/>
      <c r="R79" s="394"/>
      <c r="S79" s="395"/>
    </row>
    <row r="80" spans="2:19" ht="17.25" customHeight="1" thickBot="1" x14ac:dyDescent="0.35">
      <c r="B80" s="27"/>
      <c r="S80" s="29"/>
    </row>
    <row r="81" spans="2:19" ht="27.75" customHeight="1" thickBot="1" x14ac:dyDescent="0.35">
      <c r="B81" s="381" t="s">
        <v>48</v>
      </c>
      <c r="C81" s="382"/>
      <c r="D81" s="382"/>
      <c r="E81" s="382"/>
      <c r="F81" s="382"/>
      <c r="G81" s="382"/>
      <c r="H81" s="382"/>
      <c r="I81" s="382"/>
      <c r="J81" s="382"/>
      <c r="K81" s="382"/>
      <c r="L81" s="382"/>
      <c r="M81" s="382"/>
      <c r="N81" s="382"/>
      <c r="O81" s="382"/>
      <c r="P81" s="382"/>
      <c r="Q81" s="382"/>
      <c r="R81" s="382"/>
      <c r="S81" s="383"/>
    </row>
    <row r="82" spans="2:19" ht="16.5" customHeight="1" x14ac:dyDescent="0.3">
      <c r="B82" s="21"/>
      <c r="C82" s="22"/>
      <c r="D82" s="22"/>
      <c r="E82" s="22"/>
      <c r="F82" s="22"/>
      <c r="G82" s="22"/>
      <c r="H82" s="22"/>
      <c r="I82" s="22"/>
      <c r="J82" s="22"/>
      <c r="K82" s="22"/>
      <c r="L82" s="22"/>
      <c r="M82" s="22"/>
      <c r="N82" s="22"/>
      <c r="O82" s="22"/>
      <c r="P82" s="22"/>
      <c r="Q82" s="22"/>
      <c r="R82" s="22"/>
      <c r="S82" s="23"/>
    </row>
    <row r="83" spans="2:19" ht="17.25" customHeight="1" x14ac:dyDescent="0.3">
      <c r="B83" s="384" t="s">
        <v>49</v>
      </c>
      <c r="C83" s="385"/>
      <c r="D83" s="385"/>
      <c r="E83" s="385"/>
      <c r="F83" s="385"/>
      <c r="G83" s="385"/>
      <c r="H83" s="385"/>
      <c r="I83" s="385"/>
      <c r="J83" s="385"/>
      <c r="K83" s="385"/>
      <c r="L83" s="385"/>
      <c r="M83" s="385"/>
      <c r="N83" s="385"/>
      <c r="O83" s="385"/>
      <c r="P83" s="385"/>
      <c r="Q83" s="385"/>
      <c r="R83" s="385"/>
      <c r="S83" s="386"/>
    </row>
    <row r="84" spans="2:19" ht="15" customHeight="1" thickBot="1" x14ac:dyDescent="0.35">
      <c r="B84" s="27"/>
      <c r="G84" s="70"/>
      <c r="H84" s="70"/>
      <c r="S84" s="29"/>
    </row>
    <row r="85" spans="2:19" ht="27.75" customHeight="1" thickBot="1" x14ac:dyDescent="0.35">
      <c r="B85" s="381" t="s">
        <v>50</v>
      </c>
      <c r="C85" s="382"/>
      <c r="D85" s="382"/>
      <c r="E85" s="382"/>
      <c r="F85" s="382"/>
      <c r="G85" s="382"/>
      <c r="H85" s="382"/>
      <c r="I85" s="382"/>
      <c r="J85" s="382"/>
      <c r="K85" s="382"/>
      <c r="L85" s="382"/>
      <c r="M85" s="382"/>
      <c r="N85" s="382"/>
      <c r="O85" s="382"/>
      <c r="P85" s="382"/>
      <c r="Q85" s="382"/>
      <c r="R85" s="382"/>
      <c r="S85" s="383"/>
    </row>
    <row r="86" spans="2:19" ht="17.25" customHeight="1" x14ac:dyDescent="0.3">
      <c r="B86" s="44"/>
      <c r="C86" s="45"/>
      <c r="D86" s="45"/>
      <c r="E86" s="45"/>
      <c r="F86" s="45"/>
      <c r="G86" s="45"/>
      <c r="H86" s="45"/>
      <c r="I86" s="45"/>
      <c r="J86" s="45"/>
      <c r="K86" s="45"/>
      <c r="L86" s="45"/>
      <c r="M86" s="46"/>
      <c r="N86" s="46"/>
      <c r="O86" s="46"/>
      <c r="P86" s="46"/>
      <c r="Q86" s="46"/>
      <c r="R86" s="46"/>
      <c r="S86" s="47"/>
    </row>
    <row r="87" spans="2:19" ht="17.25" customHeight="1" x14ac:dyDescent="0.4">
      <c r="B87" s="41" t="s">
        <v>51</v>
      </c>
      <c r="C87" s="48"/>
      <c r="D87" s="49"/>
      <c r="E87" s="42"/>
      <c r="F87" s="42"/>
      <c r="S87" s="29"/>
    </row>
    <row r="88" spans="2:19" ht="17.25" customHeight="1" x14ac:dyDescent="0.3">
      <c r="B88" s="27"/>
      <c r="C88" s="43" t="s">
        <v>52</v>
      </c>
      <c r="D88" s="42"/>
      <c r="E88" s="42"/>
      <c r="F88" s="42"/>
      <c r="S88" s="29"/>
    </row>
    <row r="89" spans="2:19" ht="17.25" customHeight="1" x14ac:dyDescent="0.3">
      <c r="B89" s="27"/>
      <c r="C89" s="43" t="s">
        <v>53</v>
      </c>
      <c r="D89" s="42"/>
      <c r="E89" s="42"/>
      <c r="F89" s="42"/>
      <c r="S89" s="29"/>
    </row>
    <row r="90" spans="2:19" ht="17.25" customHeight="1" thickBot="1" x14ac:dyDescent="0.35">
      <c r="B90" s="27"/>
      <c r="C90" s="43"/>
      <c r="D90" s="42"/>
      <c r="E90" s="42"/>
      <c r="F90" s="42"/>
      <c r="S90" s="29"/>
    </row>
    <row r="91" spans="2:19" ht="15" hidden="1" customHeight="1" thickBot="1" x14ac:dyDescent="0.35">
      <c r="B91" s="71"/>
      <c r="C91" s="72"/>
      <c r="D91" s="72"/>
      <c r="E91" s="73"/>
      <c r="F91" s="73"/>
      <c r="G91" s="72"/>
      <c r="H91" s="72"/>
      <c r="I91" s="74"/>
      <c r="J91" s="51"/>
      <c r="K91" s="51"/>
      <c r="L91" s="51"/>
      <c r="M91" s="51"/>
      <c r="N91" s="51"/>
      <c r="O91" s="51"/>
      <c r="P91" s="51"/>
      <c r="Q91" s="51"/>
      <c r="R91" s="51"/>
      <c r="S91" s="52"/>
    </row>
    <row r="92" spans="2:19" ht="15" hidden="1" customHeight="1" x14ac:dyDescent="0.3">
      <c r="B92" s="75"/>
      <c r="C92" s="76"/>
      <c r="D92" s="76"/>
      <c r="E92" s="76"/>
      <c r="F92" s="76"/>
      <c r="G92" s="76"/>
      <c r="H92" s="76"/>
      <c r="I92" s="77"/>
      <c r="J92" s="78" t="s">
        <v>54</v>
      </c>
      <c r="K92" s="78"/>
      <c r="L92" s="78"/>
      <c r="M92" s="78"/>
      <c r="N92" s="78"/>
      <c r="O92" s="78"/>
      <c r="P92" s="78"/>
      <c r="Q92" s="78"/>
      <c r="R92" s="78"/>
      <c r="S92" s="79"/>
    </row>
    <row r="93" spans="2:19" ht="15" hidden="1" customHeight="1" x14ac:dyDescent="0.3">
      <c r="B93" s="71"/>
      <c r="C93" s="72"/>
      <c r="D93" s="72"/>
      <c r="E93" s="72"/>
      <c r="F93" s="72"/>
      <c r="G93" s="72"/>
      <c r="H93" s="72"/>
      <c r="I93" s="74"/>
      <c r="J93" s="76" t="s">
        <v>55</v>
      </c>
      <c r="K93" s="76"/>
      <c r="L93" s="76"/>
      <c r="M93" s="76"/>
      <c r="N93" s="76"/>
      <c r="O93" s="76"/>
      <c r="P93" s="76"/>
      <c r="Q93" s="76"/>
      <c r="R93" s="76"/>
      <c r="S93" s="77"/>
    </row>
    <row r="94" spans="2:19" ht="15" hidden="1" customHeight="1" thickBot="1" x14ac:dyDescent="0.35">
      <c r="B94" s="80"/>
      <c r="C94" s="81"/>
      <c r="D94" s="81"/>
      <c r="E94" s="81"/>
      <c r="F94" s="81"/>
      <c r="G94" s="81"/>
      <c r="H94" s="81"/>
      <c r="I94" s="82"/>
      <c r="J94" s="81" t="s">
        <v>56</v>
      </c>
      <c r="K94" s="81"/>
      <c r="L94" s="81"/>
      <c r="M94" s="81"/>
      <c r="N94" s="81"/>
      <c r="O94" s="81"/>
      <c r="P94" s="81"/>
      <c r="Q94" s="81"/>
      <c r="R94" s="81"/>
      <c r="S94" s="82"/>
    </row>
    <row r="95" spans="2:19" ht="27.75" customHeight="1" thickBot="1" x14ac:dyDescent="0.35">
      <c r="B95" s="53" t="s">
        <v>57</v>
      </c>
      <c r="C95" s="54"/>
      <c r="D95" s="54"/>
      <c r="E95" s="54"/>
      <c r="F95" s="54"/>
      <c r="G95" s="54"/>
      <c r="H95" s="54"/>
      <c r="I95" s="54"/>
      <c r="J95" s="54"/>
      <c r="K95" s="54"/>
      <c r="L95" s="54"/>
      <c r="M95" s="376" t="s">
        <v>28</v>
      </c>
      <c r="N95" s="377"/>
      <c r="O95" s="377"/>
      <c r="P95" s="377"/>
      <c r="Q95" s="377"/>
      <c r="R95" s="377"/>
      <c r="S95" s="378"/>
    </row>
  </sheetData>
  <customSheetViews>
    <customSheetView guid="{42EB0D31-948E-487B-9AEA-15667FDB69DA}" showPageBreaks="1" showGridLines="0" zeroValues="0" printArea="1" hiddenRows="1" view="pageBreakPreview" topLeftCell="A49">
      <selection activeCell="F61" sqref="F61:S70"/>
      <rowBreaks count="1" manualBreakCount="1">
        <brk id="60" min="1" max="18" man="1"/>
      </rowBreaks>
      <pageMargins left="0" right="0" top="0" bottom="0" header="0" footer="0"/>
      <pageSetup scale="57" orientation="portrait" r:id="rId1"/>
    </customSheetView>
    <customSheetView guid="{8357E57C-93CD-4D85-9F10-C1C33CED634B}" showPageBreaks="1" showGridLines="0" zeroValues="0" printArea="1" hiddenRows="1" view="pageBreakPreview" topLeftCell="A49">
      <selection activeCell="A72" sqref="A72:XFD78"/>
      <rowBreaks count="1" manualBreakCount="1">
        <brk id="60" min="1" max="18" man="1"/>
      </rowBreaks>
      <pageMargins left="0" right="0" top="0" bottom="0" header="0" footer="0"/>
      <pageSetup scale="57" orientation="portrait" r:id="rId2"/>
    </customSheetView>
    <customSheetView guid="{B2B0569A-4EDE-431B-8646-1918024BEA31}" showPageBreaks="1" showGridLines="0" zeroValues="0" printArea="1" hiddenRows="1" view="pageBreakPreview" topLeftCell="A49">
      <selection activeCell="A72" sqref="A72:XFD78"/>
      <rowBreaks count="1" manualBreakCount="1">
        <brk id="60" min="1" max="18" man="1"/>
      </rowBreaks>
      <pageMargins left="0" right="0" top="0" bottom="0" header="0" footer="0"/>
      <pageSetup scale="57" orientation="portrait" r:id="rId3"/>
    </customSheetView>
  </customSheetViews>
  <mergeCells count="56">
    <mergeCell ref="B5:S5"/>
    <mergeCell ref="H8:O8"/>
    <mergeCell ref="H9:O9"/>
    <mergeCell ref="H10:S10"/>
    <mergeCell ref="B26:S26"/>
    <mergeCell ref="H12:N12"/>
    <mergeCell ref="O12:P12"/>
    <mergeCell ref="Q12:S12"/>
    <mergeCell ref="H14:O14"/>
    <mergeCell ref="H15:O15"/>
    <mergeCell ref="H16:O16"/>
    <mergeCell ref="H18:S18"/>
    <mergeCell ref="H20:N20"/>
    <mergeCell ref="O20:P20"/>
    <mergeCell ref="B40:E40"/>
    <mergeCell ref="F40:H40"/>
    <mergeCell ref="Q20:S20"/>
    <mergeCell ref="H23:I23"/>
    <mergeCell ref="B85:S85"/>
    <mergeCell ref="C29:H29"/>
    <mergeCell ref="B36:S36"/>
    <mergeCell ref="C33:H33"/>
    <mergeCell ref="B38:E38"/>
    <mergeCell ref="F38:S38"/>
    <mergeCell ref="B61:D62"/>
    <mergeCell ref="B70:D70"/>
    <mergeCell ref="B71:D75"/>
    <mergeCell ref="B64:D64"/>
    <mergeCell ref="F64:S68"/>
    <mergeCell ref="B65:D68"/>
    <mergeCell ref="M95:S95"/>
    <mergeCell ref="K42:S43"/>
    <mergeCell ref="B58:S58"/>
    <mergeCell ref="B60:D60"/>
    <mergeCell ref="B83:S83"/>
    <mergeCell ref="B81:S81"/>
    <mergeCell ref="F70:S79"/>
    <mergeCell ref="F60:S62"/>
    <mergeCell ref="F42:I42"/>
    <mergeCell ref="F43:I43"/>
    <mergeCell ref="B1:S4"/>
    <mergeCell ref="K44:S45"/>
    <mergeCell ref="B48:D48"/>
    <mergeCell ref="F44:I44"/>
    <mergeCell ref="F48:S56"/>
    <mergeCell ref="B49:D56"/>
    <mergeCell ref="P46:S46"/>
    <mergeCell ref="B31:I31"/>
    <mergeCell ref="C32:H32"/>
    <mergeCell ref="J32:S32"/>
    <mergeCell ref="C34:H34"/>
    <mergeCell ref="J34:S34"/>
    <mergeCell ref="J28:S28"/>
    <mergeCell ref="C30:H30"/>
    <mergeCell ref="C28:H28"/>
    <mergeCell ref="J30:S30"/>
  </mergeCells>
  <dataValidations count="1">
    <dataValidation type="list" allowBlank="1" showInputMessage="1" showErrorMessage="1" sqref="F40:H40 F42:I45" xr:uid="{00000000-0002-0000-0200-000000000000}">
      <formula1>MRC</formula1>
    </dataValidation>
  </dataValidations>
  <hyperlinks>
    <hyperlink ref="B83" location="'Budget final'!Zone_d_impression" display="Remplir le tableau du budget final " xr:uid="{00000000-0004-0000-0200-000000000000}"/>
    <hyperlink ref="B83:S83" location="'Rapport final PSPS - Factures'!A1" display="Cliquez ici pour remplir le tableau du budget final " xr:uid="{00000000-0004-0000-0200-000001000000}"/>
    <hyperlink ref="M95" r:id="rId4" xr:uid="{3042EB83-A479-4EAE-8DF1-C8F96CE7320F}"/>
  </hyperlinks>
  <printOptions horizontalCentered="1"/>
  <pageMargins left="0.23622047244094491" right="0.23622047244094491" top="0.74803149606299213" bottom="0.74803149606299213" header="0.31496062992125984" footer="0.31496062992125984"/>
  <pageSetup paperSize="5" scale="59" orientation="portrait" r:id="rId5"/>
  <headerFooter>
    <oddFooter>&amp;C&amp;A&amp;RPage &amp;P</oddFooter>
  </headerFooter>
  <rowBreaks count="1" manualBreakCount="1">
    <brk id="57" min="1" max="18" man="1"/>
  </rowBreaks>
  <drawing r:id="rId6"/>
  <legacyDrawing r:id="rId7"/>
  <mc:AlternateContent xmlns:mc="http://schemas.openxmlformats.org/markup-compatibility/2006">
    <mc:Choice Requires="x14">
      <controls>
        <mc:AlternateContent xmlns:mc="http://schemas.openxmlformats.org/markup-compatibility/2006">
          <mc:Choice Requires="x14">
            <control shapeId="2052" r:id="rId8" name="Check Box 4">
              <controlPr defaultSize="0" autoFill="0" autoLine="0" autoPict="0">
                <anchor moveWithCells="1">
                  <from>
                    <xdr:col>1</xdr:col>
                    <xdr:colOff>640080</xdr:colOff>
                    <xdr:row>88</xdr:row>
                    <xdr:rowOff>30480</xdr:rowOff>
                  </from>
                  <to>
                    <xdr:col>2</xdr:col>
                    <xdr:colOff>0</xdr:colOff>
                    <xdr:row>89</xdr:row>
                    <xdr:rowOff>22860</xdr:rowOff>
                  </to>
                </anchor>
              </controlPr>
            </control>
          </mc:Choice>
        </mc:AlternateContent>
        <mc:AlternateContent xmlns:mc="http://schemas.openxmlformats.org/markup-compatibility/2006">
          <mc:Choice Requires="x14">
            <control shapeId="2053" r:id="rId9" name="Check Box 5">
              <controlPr defaultSize="0" autoFill="0" autoLine="0" autoPict="0">
                <anchor moveWithCells="1">
                  <from>
                    <xdr:col>1</xdr:col>
                    <xdr:colOff>640080</xdr:colOff>
                    <xdr:row>87</xdr:row>
                    <xdr:rowOff>30480</xdr:rowOff>
                  </from>
                  <to>
                    <xdr:col>2</xdr:col>
                    <xdr:colOff>0</xdr:colOff>
                    <xdr:row>88</xdr:row>
                    <xdr:rowOff>22860</xdr:rowOff>
                  </to>
                </anchor>
              </controlPr>
            </control>
          </mc:Choice>
        </mc:AlternateContent>
        <mc:AlternateContent xmlns:mc="http://schemas.openxmlformats.org/markup-compatibility/2006">
          <mc:Choice Requires="x14">
            <control shapeId="2054" r:id="rId10" name="Check Box 6">
              <controlPr defaultSize="0" autoFill="0" autoLine="0" autoPict="0">
                <anchor moveWithCells="1">
                  <from>
                    <xdr:col>7</xdr:col>
                    <xdr:colOff>419100</xdr:colOff>
                    <xdr:row>6</xdr:row>
                    <xdr:rowOff>45720</xdr:rowOff>
                  </from>
                  <to>
                    <xdr:col>8</xdr:col>
                    <xdr:colOff>60960</xdr:colOff>
                    <xdr:row>6</xdr:row>
                    <xdr:rowOff>266700</xdr:rowOff>
                  </to>
                </anchor>
              </controlPr>
            </control>
          </mc:Choice>
        </mc:AlternateContent>
        <mc:AlternateContent xmlns:mc="http://schemas.openxmlformats.org/markup-compatibility/2006">
          <mc:Choice Requires="x14">
            <control shapeId="2055" r:id="rId11" name="Check Box 7">
              <controlPr defaultSize="0" autoFill="0" autoLine="0" autoPict="0">
                <anchor moveWithCells="1">
                  <from>
                    <xdr:col>9</xdr:col>
                    <xdr:colOff>38100</xdr:colOff>
                    <xdr:row>6</xdr:row>
                    <xdr:rowOff>60960</xdr:rowOff>
                  </from>
                  <to>
                    <xdr:col>10</xdr:col>
                    <xdr:colOff>45720</xdr:colOff>
                    <xdr:row>6</xdr:row>
                    <xdr:rowOff>274320</xdr:rowOff>
                  </to>
                </anchor>
              </controlPr>
            </control>
          </mc:Choice>
        </mc:AlternateContent>
        <mc:AlternateContent xmlns:mc="http://schemas.openxmlformats.org/markup-compatibility/2006">
          <mc:Choice Requires="x14">
            <control shapeId="2056" r:id="rId12" name="Check Box 8">
              <controlPr defaultSize="0" autoFill="0" autoLine="0" autoPict="0">
                <anchor moveWithCells="1">
                  <from>
                    <xdr:col>13</xdr:col>
                    <xdr:colOff>137160</xdr:colOff>
                    <xdr:row>6</xdr:row>
                    <xdr:rowOff>45720</xdr:rowOff>
                  </from>
                  <to>
                    <xdr:col>14</xdr:col>
                    <xdr:colOff>60960</xdr:colOff>
                    <xdr:row>6</xdr:row>
                    <xdr:rowOff>266700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2A327-A0BA-4A4A-83C4-35FA3614F965}">
  <sheetPr>
    <tabColor theme="5" tint="-0.499984740745262"/>
  </sheetPr>
  <dimension ref="A3:B4"/>
  <sheetViews>
    <sheetView workbookViewId="0">
      <selection activeCell="B10" sqref="B10"/>
    </sheetView>
  </sheetViews>
  <sheetFormatPr baseColWidth="10" defaultColWidth="11.44140625" defaultRowHeight="14.4" x14ac:dyDescent="0.3"/>
  <cols>
    <col min="1" max="1" width="21" bestFit="1" customWidth="1"/>
    <col min="2" max="2" width="44.88671875" bestFit="1" customWidth="1"/>
  </cols>
  <sheetData>
    <row r="3" spans="1:2" x14ac:dyDescent="0.3">
      <c r="A3" s="14" t="s">
        <v>62</v>
      </c>
      <c r="B3" t="s">
        <v>63</v>
      </c>
    </row>
    <row r="4" spans="1:2" x14ac:dyDescent="0.3">
      <c r="A4" s="15" t="s">
        <v>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51405-9FE1-4054-9838-6E08AB2BCADA}">
  <dimension ref="A1:Q67"/>
  <sheetViews>
    <sheetView showGridLines="0" topLeftCell="A5" zoomScale="55" zoomScaleNormal="55" zoomScaleSheetLayoutView="40" workbookViewId="0">
      <selection activeCell="F70" sqref="F70:S79"/>
    </sheetView>
  </sheetViews>
  <sheetFormatPr baseColWidth="10" defaultColWidth="18.33203125" defaultRowHeight="14.4" x14ac:dyDescent="0.3"/>
  <cols>
    <col min="1" max="1" width="14" style="18" customWidth="1"/>
    <col min="2" max="2" width="39.33203125" style="102" customWidth="1"/>
    <col min="3" max="3" width="47.33203125" style="103" customWidth="1"/>
    <col min="4" max="4" width="36" style="18" customWidth="1"/>
    <col min="5" max="5" width="21.44140625" style="18" customWidth="1"/>
    <col min="6" max="6" width="21.6640625" style="18" customWidth="1"/>
    <col min="7" max="8" width="16.33203125" style="18" customWidth="1"/>
    <col min="9" max="9" width="23.88671875" style="100" customWidth="1"/>
    <col min="10" max="10" width="24.5546875" style="18" customWidth="1"/>
    <col min="11" max="11" width="21.33203125" style="18" customWidth="1"/>
    <col min="12" max="12" width="22" style="18" customWidth="1"/>
    <col min="13" max="13" width="21.33203125" style="18" customWidth="1"/>
    <col min="14" max="14" width="7.6640625" style="18" customWidth="1"/>
    <col min="15" max="16" width="18.33203125" style="18"/>
    <col min="17" max="17" width="22.33203125" style="18" customWidth="1"/>
    <col min="18" max="16384" width="18.33203125" style="18"/>
  </cols>
  <sheetData>
    <row r="1" spans="1:17" ht="113.25" customHeight="1" x14ac:dyDescent="0.3">
      <c r="B1" s="427" t="s">
        <v>587</v>
      </c>
      <c r="C1" s="427"/>
      <c r="D1" s="427"/>
      <c r="E1" s="427"/>
      <c r="F1" s="427"/>
      <c r="G1" s="427"/>
      <c r="H1" s="427"/>
      <c r="I1" s="427"/>
      <c r="J1" s="427"/>
      <c r="K1" s="427"/>
      <c r="L1" s="427"/>
      <c r="M1" s="427"/>
      <c r="N1" s="427"/>
      <c r="O1" s="427"/>
      <c r="P1" s="427"/>
      <c r="Q1" s="427"/>
    </row>
    <row r="2" spans="1:17" ht="8.25" customHeight="1" x14ac:dyDescent="0.3">
      <c r="B2" s="108"/>
      <c r="C2" s="108"/>
      <c r="D2" s="108"/>
      <c r="E2" s="108"/>
      <c r="F2" s="108"/>
      <c r="G2" s="108"/>
      <c r="H2" s="108"/>
      <c r="I2" s="108"/>
      <c r="J2" s="108"/>
      <c r="K2" s="108"/>
      <c r="L2" s="108"/>
    </row>
    <row r="3" spans="1:17" ht="30" customHeight="1" thickBot="1" x14ac:dyDescent="0.35">
      <c r="B3" s="156" t="s">
        <v>24</v>
      </c>
      <c r="C3" s="428"/>
      <c r="D3" s="428"/>
      <c r="E3" s="428"/>
      <c r="F3" s="109"/>
      <c r="G3" s="109"/>
      <c r="H3" s="109"/>
      <c r="I3" s="109"/>
      <c r="J3" s="109"/>
      <c r="K3" s="109"/>
      <c r="L3" s="109"/>
    </row>
    <row r="4" spans="1:17" ht="12.75" customHeight="1" x14ac:dyDescent="0.3">
      <c r="B4" s="156"/>
      <c r="C4" s="131"/>
      <c r="D4" s="131"/>
      <c r="E4" s="109"/>
      <c r="F4" s="109"/>
      <c r="G4" s="109"/>
      <c r="H4" s="109"/>
      <c r="I4" s="109"/>
      <c r="J4" s="109"/>
      <c r="K4" s="109"/>
      <c r="L4" s="109"/>
    </row>
    <row r="5" spans="1:17" ht="47.25" customHeight="1" x14ac:dyDescent="0.3">
      <c r="A5" s="429" t="s">
        <v>605</v>
      </c>
      <c r="B5" s="429"/>
      <c r="C5" s="429"/>
      <c r="D5" s="429"/>
      <c r="E5" s="429"/>
      <c r="F5" s="430" t="s">
        <v>586</v>
      </c>
      <c r="G5" s="430"/>
      <c r="H5" s="430"/>
      <c r="I5" s="430"/>
      <c r="J5" s="430"/>
      <c r="K5" s="430"/>
      <c r="L5" s="430" t="s">
        <v>589</v>
      </c>
      <c r="M5" s="430"/>
      <c r="O5" s="431" t="s">
        <v>584</v>
      </c>
      <c r="P5" s="431"/>
      <c r="Q5" s="431"/>
    </row>
    <row r="6" spans="1:17" ht="26.25" customHeight="1" x14ac:dyDescent="0.3">
      <c r="A6" s="429"/>
      <c r="B6" s="429"/>
      <c r="C6" s="429"/>
      <c r="D6" s="429"/>
      <c r="E6" s="429"/>
      <c r="F6" s="430"/>
      <c r="G6" s="430"/>
      <c r="H6" s="430"/>
      <c r="I6" s="430"/>
      <c r="J6" s="430"/>
      <c r="K6" s="430"/>
      <c r="L6" s="430"/>
      <c r="M6" s="430"/>
      <c r="O6" s="431"/>
      <c r="P6" s="431"/>
      <c r="Q6" s="431"/>
    </row>
    <row r="7" spans="1:17" ht="112.2" customHeight="1" x14ac:dyDescent="0.3">
      <c r="A7" s="171" t="s">
        <v>604</v>
      </c>
      <c r="B7" s="171" t="s">
        <v>592</v>
      </c>
      <c r="C7" s="171" t="s">
        <v>583</v>
      </c>
      <c r="D7" s="171" t="s">
        <v>581</v>
      </c>
      <c r="E7" s="172" t="s">
        <v>588</v>
      </c>
      <c r="F7" s="171" t="s">
        <v>591</v>
      </c>
      <c r="G7" s="171" t="s">
        <v>594</v>
      </c>
      <c r="H7" s="171" t="s">
        <v>595</v>
      </c>
      <c r="I7" s="173" t="s">
        <v>609</v>
      </c>
      <c r="J7" s="173" t="s">
        <v>608</v>
      </c>
      <c r="K7" s="173" t="s">
        <v>610</v>
      </c>
      <c r="L7" s="171" t="s">
        <v>596</v>
      </c>
      <c r="M7" s="173" t="s">
        <v>606</v>
      </c>
      <c r="O7" s="170" t="s">
        <v>602</v>
      </c>
      <c r="P7" s="170" t="s">
        <v>607</v>
      </c>
      <c r="Q7" s="170" t="s">
        <v>585</v>
      </c>
    </row>
    <row r="8" spans="1:17" s="120" customFormat="1" ht="31.2" customHeight="1" x14ac:dyDescent="0.35">
      <c r="A8" s="157"/>
      <c r="B8" s="158"/>
      <c r="C8" s="121"/>
      <c r="D8" s="161"/>
      <c r="E8" s="126"/>
      <c r="F8" s="162"/>
      <c r="G8" s="122"/>
      <c r="H8" s="122"/>
      <c r="I8" s="162"/>
      <c r="J8" s="122"/>
      <c r="K8" s="122"/>
      <c r="L8" s="163"/>
      <c r="M8" s="164"/>
      <c r="O8" s="162"/>
      <c r="P8" s="151"/>
      <c r="Q8" s="162"/>
    </row>
    <row r="9" spans="1:17" s="120" customFormat="1" ht="31.2" customHeight="1" x14ac:dyDescent="0.35">
      <c r="A9" s="157"/>
      <c r="B9" s="158"/>
      <c r="C9" s="121"/>
      <c r="D9" s="161"/>
      <c r="E9" s="126"/>
      <c r="F9" s="162"/>
      <c r="G9" s="122"/>
      <c r="H9" s="122"/>
      <c r="I9" s="162"/>
      <c r="J9" s="122"/>
      <c r="K9" s="122"/>
      <c r="L9" s="163"/>
      <c r="M9" s="164"/>
      <c r="O9" s="162"/>
      <c r="P9" s="151"/>
      <c r="Q9" s="162"/>
    </row>
    <row r="10" spans="1:17" s="120" customFormat="1" ht="31.2" customHeight="1" x14ac:dyDescent="0.35">
      <c r="A10" s="157"/>
      <c r="B10" s="158"/>
      <c r="C10" s="121"/>
      <c r="D10" s="161"/>
      <c r="E10" s="126"/>
      <c r="F10" s="162"/>
      <c r="G10" s="122"/>
      <c r="H10" s="122"/>
      <c r="I10" s="162"/>
      <c r="J10" s="122"/>
      <c r="K10" s="122"/>
      <c r="L10" s="163"/>
      <c r="M10" s="164"/>
      <c r="O10" s="162"/>
      <c r="P10" s="151"/>
      <c r="Q10" s="162"/>
    </row>
    <row r="11" spans="1:17" s="120" customFormat="1" ht="31.2" customHeight="1" x14ac:dyDescent="0.35">
      <c r="A11" s="157"/>
      <c r="B11" s="158"/>
      <c r="C11" s="121"/>
      <c r="D11" s="161"/>
      <c r="E11" s="126"/>
      <c r="F11" s="162"/>
      <c r="G11" s="122"/>
      <c r="H11" s="122"/>
      <c r="I11" s="162"/>
      <c r="J11" s="122"/>
      <c r="K11" s="122"/>
      <c r="L11" s="163"/>
      <c r="M11" s="164"/>
      <c r="O11" s="162"/>
      <c r="P11" s="151"/>
      <c r="Q11" s="162"/>
    </row>
    <row r="12" spans="1:17" s="120" customFormat="1" ht="31.2" customHeight="1" x14ac:dyDescent="0.35">
      <c r="A12" s="157"/>
      <c r="B12" s="158"/>
      <c r="C12" s="121"/>
      <c r="D12" s="161"/>
      <c r="E12" s="126"/>
      <c r="F12" s="162"/>
      <c r="G12" s="122"/>
      <c r="H12" s="122"/>
      <c r="I12" s="162"/>
      <c r="J12" s="122"/>
      <c r="K12" s="122"/>
      <c r="L12" s="163"/>
      <c r="M12" s="164"/>
      <c r="O12" s="162"/>
      <c r="P12" s="151"/>
      <c r="Q12" s="162"/>
    </row>
    <row r="13" spans="1:17" s="120" customFormat="1" ht="31.2" customHeight="1" x14ac:dyDescent="0.35">
      <c r="A13" s="157"/>
      <c r="B13" s="158"/>
      <c r="C13" s="121"/>
      <c r="D13" s="161"/>
      <c r="E13" s="126"/>
      <c r="F13" s="162"/>
      <c r="G13" s="122"/>
      <c r="H13" s="122"/>
      <c r="I13" s="162"/>
      <c r="J13" s="122"/>
      <c r="K13" s="122"/>
      <c r="L13" s="163"/>
      <c r="M13" s="164"/>
      <c r="O13" s="162"/>
      <c r="P13" s="151"/>
      <c r="Q13" s="162"/>
    </row>
    <row r="14" spans="1:17" s="120" customFormat="1" ht="31.2" customHeight="1" x14ac:dyDescent="0.35">
      <c r="A14" s="157"/>
      <c r="B14" s="158"/>
      <c r="C14" s="121"/>
      <c r="D14" s="161"/>
      <c r="E14" s="126"/>
      <c r="F14" s="162"/>
      <c r="G14" s="122"/>
      <c r="H14" s="122"/>
      <c r="I14" s="162"/>
      <c r="J14" s="122"/>
      <c r="K14" s="122"/>
      <c r="L14" s="163"/>
      <c r="M14" s="164"/>
      <c r="O14" s="162"/>
      <c r="P14" s="151"/>
      <c r="Q14" s="162"/>
    </row>
    <row r="15" spans="1:17" s="120" customFormat="1" ht="31.2" customHeight="1" x14ac:dyDescent="0.35">
      <c r="A15" s="157"/>
      <c r="B15" s="158"/>
      <c r="C15" s="121"/>
      <c r="D15" s="161"/>
      <c r="E15" s="126"/>
      <c r="F15" s="162"/>
      <c r="G15" s="122"/>
      <c r="H15" s="122"/>
      <c r="I15" s="162"/>
      <c r="J15" s="122"/>
      <c r="K15" s="122"/>
      <c r="L15" s="163"/>
      <c r="M15" s="164"/>
      <c r="O15" s="162"/>
      <c r="P15" s="151"/>
      <c r="Q15" s="162"/>
    </row>
    <row r="16" spans="1:17" s="120" customFormat="1" ht="31.2" customHeight="1" x14ac:dyDescent="0.35">
      <c r="A16" s="157"/>
      <c r="B16" s="158"/>
      <c r="C16" s="121"/>
      <c r="D16" s="161"/>
      <c r="E16" s="126"/>
      <c r="F16" s="162"/>
      <c r="G16" s="122"/>
      <c r="H16" s="122"/>
      <c r="I16" s="162"/>
      <c r="J16" s="122"/>
      <c r="K16" s="122"/>
      <c r="L16" s="163"/>
      <c r="M16" s="164"/>
      <c r="O16" s="162"/>
      <c r="P16" s="151"/>
      <c r="Q16" s="162"/>
    </row>
    <row r="17" spans="1:17" s="120" customFormat="1" ht="31.2" customHeight="1" x14ac:dyDescent="0.35">
      <c r="A17" s="157"/>
      <c r="B17" s="158"/>
      <c r="C17" s="121"/>
      <c r="D17" s="161"/>
      <c r="E17" s="126"/>
      <c r="F17" s="162"/>
      <c r="G17" s="122"/>
      <c r="H17" s="122"/>
      <c r="I17" s="162"/>
      <c r="J17" s="122"/>
      <c r="K17" s="122"/>
      <c r="L17" s="163"/>
      <c r="M17" s="164"/>
      <c r="O17" s="162"/>
      <c r="P17" s="151"/>
      <c r="Q17" s="162"/>
    </row>
    <row r="18" spans="1:17" s="120" customFormat="1" ht="31.2" customHeight="1" x14ac:dyDescent="0.35">
      <c r="A18" s="157"/>
      <c r="B18" s="158"/>
      <c r="C18" s="121"/>
      <c r="D18" s="161"/>
      <c r="E18" s="126"/>
      <c r="F18" s="162"/>
      <c r="G18" s="122"/>
      <c r="H18" s="122"/>
      <c r="I18" s="162"/>
      <c r="J18" s="122"/>
      <c r="K18" s="122"/>
      <c r="L18" s="163"/>
      <c r="M18" s="164"/>
      <c r="O18" s="162"/>
      <c r="P18" s="151"/>
      <c r="Q18" s="162"/>
    </row>
    <row r="19" spans="1:17" s="125" customFormat="1" ht="31.2" customHeight="1" x14ac:dyDescent="0.35">
      <c r="A19" s="159"/>
      <c r="B19" s="158"/>
      <c r="C19" s="123"/>
      <c r="D19" s="124"/>
      <c r="E19" s="126"/>
      <c r="F19" s="162"/>
      <c r="G19" s="122"/>
      <c r="H19" s="122"/>
      <c r="I19" s="162"/>
      <c r="J19" s="122"/>
      <c r="K19" s="122"/>
      <c r="L19" s="163"/>
      <c r="M19" s="164"/>
      <c r="O19" s="169"/>
      <c r="P19" s="154"/>
      <c r="Q19" s="169"/>
    </row>
    <row r="20" spans="1:17" s="125" customFormat="1" ht="31.2" customHeight="1" x14ac:dyDescent="0.35">
      <c r="A20" s="159"/>
      <c r="B20" s="158"/>
      <c r="C20" s="123"/>
      <c r="D20" s="124"/>
      <c r="E20" s="126"/>
      <c r="F20" s="162"/>
      <c r="G20" s="122"/>
      <c r="H20" s="122"/>
      <c r="I20" s="162"/>
      <c r="J20" s="122"/>
      <c r="K20" s="122"/>
      <c r="L20" s="163"/>
      <c r="M20" s="164"/>
      <c r="O20" s="169"/>
      <c r="P20" s="154"/>
      <c r="Q20" s="169"/>
    </row>
    <row r="21" spans="1:17" s="125" customFormat="1" ht="31.2" customHeight="1" x14ac:dyDescent="0.35">
      <c r="A21" s="159"/>
      <c r="B21" s="158"/>
      <c r="C21" s="123"/>
      <c r="D21" s="124"/>
      <c r="E21" s="126"/>
      <c r="F21" s="162"/>
      <c r="G21" s="122"/>
      <c r="H21" s="122"/>
      <c r="I21" s="162"/>
      <c r="J21" s="122"/>
      <c r="K21" s="122"/>
      <c r="L21" s="163"/>
      <c r="M21" s="164"/>
      <c r="O21" s="169"/>
      <c r="P21" s="154"/>
      <c r="Q21" s="169"/>
    </row>
    <row r="22" spans="1:17" s="125" customFormat="1" ht="31.2" customHeight="1" x14ac:dyDescent="0.35">
      <c r="A22" s="159"/>
      <c r="B22" s="158"/>
      <c r="C22" s="123"/>
      <c r="D22" s="124"/>
      <c r="E22" s="126"/>
      <c r="F22" s="162"/>
      <c r="G22" s="122"/>
      <c r="H22" s="122"/>
      <c r="I22" s="162"/>
      <c r="J22" s="122"/>
      <c r="K22" s="122"/>
      <c r="L22" s="163"/>
      <c r="M22" s="164"/>
      <c r="O22" s="169"/>
      <c r="P22" s="154"/>
      <c r="Q22" s="169"/>
    </row>
    <row r="23" spans="1:17" s="125" customFormat="1" ht="31.2" customHeight="1" x14ac:dyDescent="0.35">
      <c r="A23" s="159"/>
      <c r="B23" s="158"/>
      <c r="C23" s="123"/>
      <c r="D23" s="124"/>
      <c r="E23" s="126"/>
      <c r="F23" s="162"/>
      <c r="G23" s="122"/>
      <c r="H23" s="122"/>
      <c r="I23" s="162"/>
      <c r="J23" s="122"/>
      <c r="K23" s="122"/>
      <c r="L23" s="163"/>
      <c r="M23" s="164"/>
      <c r="O23" s="169"/>
      <c r="P23" s="154"/>
      <c r="Q23" s="169"/>
    </row>
    <row r="24" spans="1:17" s="125" customFormat="1" ht="31.2" customHeight="1" x14ac:dyDescent="0.35">
      <c r="A24" s="159"/>
      <c r="B24" s="158"/>
      <c r="C24" s="123"/>
      <c r="D24" s="124"/>
      <c r="E24" s="126"/>
      <c r="F24" s="162"/>
      <c r="G24" s="122"/>
      <c r="H24" s="122"/>
      <c r="I24" s="162"/>
      <c r="J24" s="122"/>
      <c r="K24" s="122"/>
      <c r="L24" s="163"/>
      <c r="M24" s="164"/>
      <c r="O24" s="169"/>
      <c r="P24" s="154"/>
      <c r="Q24" s="169"/>
    </row>
    <row r="25" spans="1:17" s="125" customFormat="1" ht="31.2" customHeight="1" x14ac:dyDescent="0.35">
      <c r="A25" s="159"/>
      <c r="B25" s="158"/>
      <c r="C25" s="123"/>
      <c r="D25" s="124"/>
      <c r="E25" s="126"/>
      <c r="F25" s="162"/>
      <c r="G25" s="122"/>
      <c r="H25" s="122"/>
      <c r="I25" s="162"/>
      <c r="J25" s="122"/>
      <c r="K25" s="122"/>
      <c r="L25" s="163"/>
      <c r="M25" s="164"/>
      <c r="O25" s="169"/>
      <c r="P25" s="154"/>
      <c r="Q25" s="169"/>
    </row>
    <row r="26" spans="1:17" s="125" customFormat="1" ht="31.2" customHeight="1" x14ac:dyDescent="0.35">
      <c r="A26" s="159"/>
      <c r="B26" s="158"/>
      <c r="C26" s="123"/>
      <c r="D26" s="124"/>
      <c r="E26" s="126"/>
      <c r="F26" s="162"/>
      <c r="G26" s="122"/>
      <c r="H26" s="122"/>
      <c r="I26" s="162"/>
      <c r="J26" s="122"/>
      <c r="K26" s="122"/>
      <c r="L26" s="163"/>
      <c r="M26" s="164"/>
      <c r="O26" s="169"/>
      <c r="P26" s="154"/>
      <c r="Q26" s="169"/>
    </row>
    <row r="27" spans="1:17" s="125" customFormat="1" ht="31.2" customHeight="1" x14ac:dyDescent="0.35">
      <c r="A27" s="159"/>
      <c r="B27" s="158"/>
      <c r="C27" s="123"/>
      <c r="D27" s="124"/>
      <c r="E27" s="126"/>
      <c r="F27" s="162"/>
      <c r="G27" s="122"/>
      <c r="H27" s="122"/>
      <c r="I27" s="162"/>
      <c r="J27" s="122"/>
      <c r="K27" s="122"/>
      <c r="L27" s="163"/>
      <c r="M27" s="164"/>
      <c r="O27" s="169"/>
      <c r="P27" s="154"/>
      <c r="Q27" s="169"/>
    </row>
    <row r="28" spans="1:17" s="125" customFormat="1" ht="31.2" customHeight="1" x14ac:dyDescent="0.35">
      <c r="A28" s="159"/>
      <c r="B28" s="158"/>
      <c r="C28" s="123"/>
      <c r="D28" s="124"/>
      <c r="E28" s="126"/>
      <c r="F28" s="162"/>
      <c r="G28" s="122"/>
      <c r="H28" s="122"/>
      <c r="I28" s="162"/>
      <c r="J28" s="122"/>
      <c r="K28" s="122"/>
      <c r="L28" s="163"/>
      <c r="M28" s="164"/>
      <c r="O28" s="169"/>
      <c r="P28" s="154"/>
      <c r="Q28" s="169"/>
    </row>
    <row r="29" spans="1:17" s="125" customFormat="1" ht="31.2" customHeight="1" x14ac:dyDescent="0.35">
      <c r="A29" s="159"/>
      <c r="B29" s="158"/>
      <c r="C29" s="123"/>
      <c r="D29" s="124"/>
      <c r="E29" s="126"/>
      <c r="F29" s="162"/>
      <c r="G29" s="122"/>
      <c r="H29" s="122"/>
      <c r="I29" s="162"/>
      <c r="J29" s="122"/>
      <c r="K29" s="122"/>
      <c r="L29" s="163"/>
      <c r="M29" s="164"/>
      <c r="O29" s="169"/>
      <c r="P29" s="154"/>
      <c r="Q29" s="169"/>
    </row>
    <row r="30" spans="1:17" s="125" customFormat="1" ht="31.2" customHeight="1" x14ac:dyDescent="0.35">
      <c r="A30" s="159"/>
      <c r="B30" s="158"/>
      <c r="C30" s="123"/>
      <c r="D30" s="124"/>
      <c r="E30" s="126"/>
      <c r="F30" s="162"/>
      <c r="G30" s="122"/>
      <c r="H30" s="122"/>
      <c r="I30" s="162"/>
      <c r="J30" s="122"/>
      <c r="K30" s="122"/>
      <c r="L30" s="163"/>
      <c r="M30" s="164"/>
      <c r="O30" s="169"/>
      <c r="P30" s="154"/>
      <c r="Q30" s="169"/>
    </row>
    <row r="31" spans="1:17" s="125" customFormat="1" ht="31.2" customHeight="1" x14ac:dyDescent="0.35">
      <c r="A31" s="159"/>
      <c r="B31" s="158"/>
      <c r="C31" s="123"/>
      <c r="D31" s="124"/>
      <c r="E31" s="126"/>
      <c r="F31" s="162"/>
      <c r="G31" s="122"/>
      <c r="H31" s="122"/>
      <c r="I31" s="162"/>
      <c r="J31" s="122"/>
      <c r="K31" s="122"/>
      <c r="L31" s="163"/>
      <c r="M31" s="164"/>
      <c r="O31" s="169"/>
      <c r="P31" s="154"/>
      <c r="Q31" s="169"/>
    </row>
    <row r="32" spans="1:17" s="125" customFormat="1" ht="31.2" customHeight="1" x14ac:dyDescent="0.35">
      <c r="A32" s="159"/>
      <c r="B32" s="158"/>
      <c r="C32" s="123"/>
      <c r="D32" s="124"/>
      <c r="E32" s="126"/>
      <c r="F32" s="162"/>
      <c r="G32" s="122"/>
      <c r="H32" s="122"/>
      <c r="I32" s="162"/>
      <c r="J32" s="122"/>
      <c r="K32" s="122"/>
      <c r="L32" s="163"/>
      <c r="M32" s="164"/>
      <c r="O32" s="169"/>
      <c r="P32" s="154"/>
      <c r="Q32" s="169"/>
    </row>
    <row r="33" spans="1:17" s="125" customFormat="1" ht="31.2" customHeight="1" x14ac:dyDescent="0.35">
      <c r="A33" s="159"/>
      <c r="B33" s="158"/>
      <c r="C33" s="123"/>
      <c r="D33" s="124"/>
      <c r="E33" s="126"/>
      <c r="F33" s="162"/>
      <c r="G33" s="122"/>
      <c r="H33" s="122"/>
      <c r="I33" s="162"/>
      <c r="J33" s="122"/>
      <c r="K33" s="122"/>
      <c r="L33" s="163"/>
      <c r="M33" s="164"/>
      <c r="O33" s="169"/>
      <c r="P33" s="154"/>
      <c r="Q33" s="169"/>
    </row>
    <row r="34" spans="1:17" s="125" customFormat="1" ht="31.2" customHeight="1" x14ac:dyDescent="0.35">
      <c r="A34" s="159"/>
      <c r="B34" s="158"/>
      <c r="C34" s="123"/>
      <c r="D34" s="124"/>
      <c r="E34" s="126"/>
      <c r="F34" s="162"/>
      <c r="G34" s="122"/>
      <c r="H34" s="122"/>
      <c r="I34" s="162"/>
      <c r="J34" s="122"/>
      <c r="K34" s="122"/>
      <c r="L34" s="163"/>
      <c r="M34" s="164"/>
      <c r="O34" s="169"/>
      <c r="P34" s="154"/>
      <c r="Q34" s="169"/>
    </row>
    <row r="35" spans="1:17" s="125" customFormat="1" ht="31.2" customHeight="1" x14ac:dyDescent="0.35">
      <c r="A35" s="159"/>
      <c r="B35" s="158"/>
      <c r="C35" s="123"/>
      <c r="D35" s="124"/>
      <c r="E35" s="126"/>
      <c r="F35" s="162"/>
      <c r="G35" s="122"/>
      <c r="H35" s="122"/>
      <c r="I35" s="162"/>
      <c r="J35" s="122"/>
      <c r="K35" s="122"/>
      <c r="L35" s="163"/>
      <c r="M35" s="164"/>
      <c r="O35" s="169"/>
      <c r="P35" s="154"/>
      <c r="Q35" s="169"/>
    </row>
    <row r="36" spans="1:17" s="125" customFormat="1" ht="31.2" customHeight="1" x14ac:dyDescent="0.35">
      <c r="A36" s="159"/>
      <c r="B36" s="158"/>
      <c r="C36" s="123"/>
      <c r="D36" s="124"/>
      <c r="E36" s="126"/>
      <c r="F36" s="162"/>
      <c r="G36" s="122"/>
      <c r="H36" s="122"/>
      <c r="I36" s="162"/>
      <c r="J36" s="122"/>
      <c r="K36" s="122"/>
      <c r="L36" s="163"/>
      <c r="M36" s="164"/>
      <c r="O36" s="169"/>
      <c r="P36" s="154"/>
      <c r="Q36" s="169"/>
    </row>
    <row r="37" spans="1:17" s="125" customFormat="1" ht="31.2" customHeight="1" x14ac:dyDescent="0.35">
      <c r="A37" s="159"/>
      <c r="B37" s="158"/>
      <c r="C37" s="123"/>
      <c r="D37" s="124"/>
      <c r="E37" s="126"/>
      <c r="F37" s="162"/>
      <c r="G37" s="122"/>
      <c r="H37" s="122"/>
      <c r="I37" s="162"/>
      <c r="J37" s="122"/>
      <c r="K37" s="122"/>
      <c r="L37" s="163"/>
      <c r="M37" s="164"/>
      <c r="O37" s="169"/>
      <c r="P37" s="154"/>
      <c r="Q37" s="169"/>
    </row>
    <row r="38" spans="1:17" s="125" customFormat="1" ht="31.2" customHeight="1" x14ac:dyDescent="0.35">
      <c r="A38" s="159"/>
      <c r="B38" s="158"/>
      <c r="C38" s="123"/>
      <c r="D38" s="124"/>
      <c r="E38" s="126"/>
      <c r="F38" s="162"/>
      <c r="G38" s="122"/>
      <c r="H38" s="122"/>
      <c r="I38" s="162"/>
      <c r="J38" s="122"/>
      <c r="K38" s="122"/>
      <c r="L38" s="163"/>
      <c r="M38" s="164"/>
      <c r="O38" s="169"/>
      <c r="P38" s="154"/>
      <c r="Q38" s="169"/>
    </row>
    <row r="39" spans="1:17" s="125" customFormat="1" ht="31.2" customHeight="1" x14ac:dyDescent="0.35">
      <c r="A39" s="159"/>
      <c r="B39" s="158"/>
      <c r="C39" s="123"/>
      <c r="D39" s="124"/>
      <c r="E39" s="126"/>
      <c r="F39" s="162"/>
      <c r="G39" s="122"/>
      <c r="H39" s="122"/>
      <c r="I39" s="162"/>
      <c r="J39" s="122"/>
      <c r="K39" s="122"/>
      <c r="L39" s="163"/>
      <c r="M39" s="164"/>
      <c r="O39" s="169"/>
      <c r="P39" s="154"/>
      <c r="Q39" s="169"/>
    </row>
    <row r="40" spans="1:17" s="125" customFormat="1" ht="31.2" customHeight="1" x14ac:dyDescent="0.35">
      <c r="A40" s="159"/>
      <c r="B40" s="158"/>
      <c r="C40" s="123"/>
      <c r="D40" s="124"/>
      <c r="E40" s="126"/>
      <c r="F40" s="162"/>
      <c r="G40" s="122"/>
      <c r="H40" s="122"/>
      <c r="I40" s="162"/>
      <c r="J40" s="122"/>
      <c r="K40" s="122"/>
      <c r="L40" s="163"/>
      <c r="M40" s="164"/>
      <c r="O40" s="169"/>
      <c r="P40" s="154"/>
      <c r="Q40" s="169"/>
    </row>
    <row r="41" spans="1:17" s="98" customFormat="1" ht="26.25" customHeight="1" x14ac:dyDescent="0.4">
      <c r="A41" s="421" t="s">
        <v>58</v>
      </c>
      <c r="B41" s="421"/>
      <c r="C41" s="421"/>
      <c r="D41" s="421"/>
      <c r="E41" s="421"/>
      <c r="F41" s="421"/>
      <c r="G41" s="421"/>
      <c r="H41" s="421"/>
      <c r="I41" s="421"/>
      <c r="J41" s="421"/>
      <c r="K41" s="421"/>
      <c r="L41" s="165"/>
      <c r="M41" s="166"/>
      <c r="O41" s="169"/>
      <c r="P41" s="154"/>
      <c r="Q41" s="169"/>
    </row>
    <row r="42" spans="1:17" s="98" customFormat="1" ht="24" customHeight="1" thickBot="1" x14ac:dyDescent="0.35">
      <c r="B42" s="113"/>
      <c r="D42" s="99"/>
      <c r="I42" s="422"/>
      <c r="J42" s="423"/>
      <c r="K42" s="423"/>
      <c r="L42" s="423"/>
      <c r="M42" s="423"/>
      <c r="O42" s="167"/>
      <c r="P42" s="168"/>
      <c r="Q42" s="167"/>
    </row>
    <row r="43" spans="1:17" ht="33" customHeight="1" x14ac:dyDescent="0.3">
      <c r="B43" s="424" t="s">
        <v>30</v>
      </c>
      <c r="C43" s="425"/>
      <c r="D43" s="425"/>
      <c r="E43" s="61"/>
      <c r="F43" s="426"/>
      <c r="G43" s="426"/>
      <c r="H43" s="61"/>
      <c r="I43" s="423"/>
      <c r="J43" s="423"/>
      <c r="K43" s="423"/>
      <c r="L43" s="423"/>
      <c r="M43" s="423"/>
    </row>
    <row r="44" spans="1:17" ht="75" customHeight="1" x14ac:dyDescent="0.3">
      <c r="B44" s="137" t="s">
        <v>31</v>
      </c>
      <c r="C44" s="138" t="s">
        <v>582</v>
      </c>
      <c r="D44" s="139" t="s">
        <v>598</v>
      </c>
      <c r="E44" s="115"/>
      <c r="F44" s="426"/>
      <c r="G44" s="426"/>
      <c r="H44" s="116"/>
      <c r="I44" s="423"/>
      <c r="J44" s="423"/>
      <c r="K44" s="423"/>
      <c r="L44" s="423"/>
      <c r="M44" s="423"/>
    </row>
    <row r="45" spans="1:17" ht="44.25" customHeight="1" x14ac:dyDescent="0.35">
      <c r="B45" s="129" t="s">
        <v>32</v>
      </c>
      <c r="C45" s="132">
        <v>0</v>
      </c>
      <c r="D45" s="133" t="str">
        <f t="shared" ref="D45:D54" si="0">IF($L$41=0,"",C45/$L$41)</f>
        <v/>
      </c>
      <c r="E45" s="115"/>
      <c r="F45" s="426"/>
      <c r="G45" s="426"/>
      <c r="H45" s="116"/>
      <c r="I45" s="423"/>
      <c r="J45" s="423"/>
      <c r="K45" s="423"/>
      <c r="L45" s="423"/>
      <c r="M45" s="423"/>
    </row>
    <row r="46" spans="1:17" ht="33" customHeight="1" x14ac:dyDescent="0.35">
      <c r="B46" s="130" t="s">
        <v>33</v>
      </c>
      <c r="C46" s="132">
        <v>0</v>
      </c>
      <c r="D46" s="133" t="str">
        <f t="shared" si="0"/>
        <v/>
      </c>
      <c r="E46" s="115"/>
      <c r="F46" s="426"/>
      <c r="G46" s="426"/>
      <c r="H46" s="116"/>
      <c r="I46" s="423"/>
      <c r="J46" s="423"/>
      <c r="K46" s="423"/>
      <c r="L46" s="423"/>
      <c r="M46" s="423"/>
    </row>
    <row r="47" spans="1:17" ht="27.75" customHeight="1" x14ac:dyDescent="0.35">
      <c r="B47" s="134"/>
      <c r="C47" s="132">
        <v>0</v>
      </c>
      <c r="D47" s="133" t="str">
        <f t="shared" si="0"/>
        <v/>
      </c>
      <c r="E47" s="61"/>
      <c r="F47" s="426"/>
      <c r="G47" s="426"/>
      <c r="H47" s="102"/>
      <c r="I47" s="423"/>
      <c r="J47" s="423"/>
      <c r="K47" s="423"/>
      <c r="L47" s="423"/>
      <c r="M47" s="423"/>
    </row>
    <row r="48" spans="1:17" ht="20.25" customHeight="1" x14ac:dyDescent="0.3">
      <c r="B48" s="135"/>
      <c r="C48" s="132">
        <v>0</v>
      </c>
      <c r="D48" s="133" t="str">
        <f t="shared" si="0"/>
        <v/>
      </c>
      <c r="E48" s="61"/>
      <c r="F48" s="426"/>
      <c r="G48" s="426"/>
      <c r="H48" s="102"/>
      <c r="I48" s="423"/>
      <c r="J48" s="423"/>
      <c r="K48" s="423"/>
      <c r="L48" s="423"/>
      <c r="M48" s="423"/>
    </row>
    <row r="49" spans="2:13" ht="20.25" customHeight="1" x14ac:dyDescent="0.3">
      <c r="B49" s="135"/>
      <c r="C49" s="132">
        <v>0</v>
      </c>
      <c r="D49" s="133" t="str">
        <f t="shared" si="0"/>
        <v/>
      </c>
      <c r="E49" s="61"/>
      <c r="F49" s="426"/>
      <c r="G49" s="426"/>
      <c r="H49" s="102"/>
      <c r="I49" s="423"/>
      <c r="J49" s="423"/>
      <c r="K49" s="423"/>
      <c r="L49" s="423"/>
      <c r="M49" s="423"/>
    </row>
    <row r="50" spans="2:13" ht="20.25" customHeight="1" x14ac:dyDescent="0.3">
      <c r="B50" s="135"/>
      <c r="C50" s="132">
        <v>0</v>
      </c>
      <c r="D50" s="133" t="str">
        <f t="shared" si="0"/>
        <v/>
      </c>
      <c r="E50" s="61"/>
      <c r="F50" s="426"/>
      <c r="G50" s="426"/>
      <c r="H50" s="102"/>
      <c r="I50" s="423"/>
      <c r="J50" s="423"/>
      <c r="K50" s="423"/>
      <c r="L50" s="423"/>
      <c r="M50" s="423"/>
    </row>
    <row r="51" spans="2:13" ht="20.25" customHeight="1" x14ac:dyDescent="0.3">
      <c r="B51" s="135"/>
      <c r="C51" s="132">
        <v>0</v>
      </c>
      <c r="D51" s="133" t="str">
        <f t="shared" si="0"/>
        <v/>
      </c>
      <c r="E51" s="61"/>
      <c r="F51" s="426"/>
      <c r="G51" s="426"/>
      <c r="I51" s="423"/>
      <c r="J51" s="423"/>
      <c r="K51" s="423"/>
      <c r="L51" s="423"/>
      <c r="M51" s="423"/>
    </row>
    <row r="52" spans="2:13" ht="20.25" customHeight="1" x14ac:dyDescent="0.3">
      <c r="B52" s="135"/>
      <c r="C52" s="132">
        <v>0</v>
      </c>
      <c r="D52" s="133" t="str">
        <f t="shared" si="0"/>
        <v/>
      </c>
      <c r="E52" s="61"/>
      <c r="F52" s="426"/>
      <c r="G52" s="426"/>
      <c r="I52" s="423"/>
      <c r="J52" s="423"/>
      <c r="K52" s="423"/>
      <c r="L52" s="423"/>
      <c r="M52" s="423"/>
    </row>
    <row r="53" spans="2:13" ht="20.25" customHeight="1" x14ac:dyDescent="0.3">
      <c r="B53" s="135"/>
      <c r="C53" s="132">
        <v>0</v>
      </c>
      <c r="D53" s="133" t="str">
        <f t="shared" si="0"/>
        <v/>
      </c>
      <c r="E53" s="61"/>
      <c r="F53" s="426"/>
      <c r="G53" s="426"/>
      <c r="I53" s="423"/>
      <c r="J53" s="423"/>
      <c r="K53" s="423"/>
      <c r="L53" s="423"/>
      <c r="M53" s="423"/>
    </row>
    <row r="54" spans="2:13" ht="20.25" customHeight="1" thickBot="1" x14ac:dyDescent="0.35">
      <c r="B54" s="135"/>
      <c r="C54" s="132">
        <v>0</v>
      </c>
      <c r="D54" s="140" t="str">
        <f t="shared" si="0"/>
        <v/>
      </c>
      <c r="E54" s="61"/>
      <c r="F54" s="426"/>
      <c r="G54" s="426"/>
      <c r="I54" s="423"/>
      <c r="J54" s="423"/>
      <c r="K54" s="423"/>
      <c r="L54" s="423"/>
      <c r="M54" s="423"/>
    </row>
    <row r="55" spans="2:13" ht="65.25" customHeight="1" thickTop="1" thickBot="1" x14ac:dyDescent="0.4">
      <c r="B55" s="136" t="s">
        <v>59</v>
      </c>
      <c r="C55" s="141">
        <f>SUM(C45:C54)</f>
        <v>0</v>
      </c>
      <c r="D55" s="142">
        <f>SUM(D45:D54)</f>
        <v>0</v>
      </c>
      <c r="E55" s="61" t="s">
        <v>60</v>
      </c>
      <c r="F55" s="426"/>
      <c r="G55" s="426"/>
      <c r="I55" s="423"/>
      <c r="J55" s="423"/>
      <c r="K55" s="423"/>
      <c r="L55" s="423"/>
      <c r="M55" s="423"/>
    </row>
    <row r="56" spans="2:13" ht="21.6" thickBot="1" x14ac:dyDescent="0.35">
      <c r="D56" s="104"/>
      <c r="F56" s="61"/>
      <c r="G56" s="83"/>
      <c r="H56" s="84"/>
      <c r="I56" s="423"/>
      <c r="J56" s="423"/>
      <c r="K56" s="423"/>
      <c r="L56" s="423"/>
      <c r="M56" s="423"/>
    </row>
    <row r="57" spans="2:13" s="104" customFormat="1" ht="19.5" customHeight="1" x14ac:dyDescent="0.4">
      <c r="B57" s="143" t="s">
        <v>61</v>
      </c>
      <c r="C57" s="144">
        <f>D55</f>
        <v>0</v>
      </c>
      <c r="I57" s="423"/>
      <c r="J57" s="423"/>
      <c r="K57" s="423"/>
      <c r="L57" s="423"/>
      <c r="M57" s="423"/>
    </row>
    <row r="58" spans="2:13" s="104" customFormat="1" ht="19.5" customHeight="1" x14ac:dyDescent="0.4">
      <c r="B58" s="145" t="s">
        <v>58</v>
      </c>
      <c r="C58" s="146">
        <f>L41</f>
        <v>0</v>
      </c>
      <c r="I58" s="423"/>
      <c r="J58" s="423"/>
      <c r="K58" s="423"/>
      <c r="L58" s="423"/>
      <c r="M58" s="423"/>
    </row>
    <row r="59" spans="2:13" s="104" customFormat="1" ht="19.5" customHeight="1" thickBot="1" x14ac:dyDescent="0.35">
      <c r="B59" s="110" t="s">
        <v>35</v>
      </c>
      <c r="C59" s="111">
        <f>C57-C58</f>
        <v>0</v>
      </c>
      <c r="D59" s="105"/>
      <c r="I59" s="423"/>
      <c r="J59" s="423"/>
      <c r="K59" s="423"/>
      <c r="L59" s="423"/>
      <c r="M59" s="423"/>
    </row>
    <row r="60" spans="2:13" x14ac:dyDescent="0.3">
      <c r="D60" s="106"/>
      <c r="E60" s="97"/>
      <c r="F60" s="83"/>
      <c r="G60" s="83"/>
      <c r="H60" s="84"/>
      <c r="I60" s="423"/>
      <c r="J60" s="423"/>
      <c r="K60" s="423"/>
      <c r="L60" s="423"/>
      <c r="M60" s="423"/>
    </row>
    <row r="61" spans="2:13" ht="92.25" customHeight="1" x14ac:dyDescent="0.3">
      <c r="D61" s="106"/>
      <c r="E61" s="97"/>
      <c r="F61" s="83"/>
      <c r="G61" s="83"/>
      <c r="H61" s="84"/>
      <c r="I61" s="423"/>
      <c r="J61" s="423"/>
      <c r="K61" s="423"/>
      <c r="L61" s="423"/>
      <c r="M61" s="423"/>
    </row>
    <row r="62" spans="2:13" ht="87.75" hidden="1" customHeight="1" x14ac:dyDescent="0.3">
      <c r="D62" s="106"/>
      <c r="E62" s="97"/>
      <c r="F62" s="83"/>
      <c r="G62" s="83"/>
      <c r="H62" s="84"/>
      <c r="I62" s="423"/>
      <c r="J62" s="423"/>
      <c r="K62" s="423"/>
      <c r="L62" s="423"/>
      <c r="M62" s="423"/>
    </row>
    <row r="63" spans="2:13" x14ac:dyDescent="0.3">
      <c r="D63" s="106"/>
      <c r="E63" s="97"/>
      <c r="F63" s="83"/>
      <c r="G63" s="83"/>
      <c r="H63" s="84"/>
    </row>
    <row r="64" spans="2:13" x14ac:dyDescent="0.3">
      <c r="D64" s="106"/>
      <c r="E64" s="97"/>
      <c r="F64" s="83"/>
      <c r="G64" s="83"/>
      <c r="H64" s="84"/>
    </row>
    <row r="65" spans="4:8" x14ac:dyDescent="0.3">
      <c r="D65" s="106"/>
      <c r="E65" s="97"/>
      <c r="F65" s="83"/>
      <c r="G65" s="83"/>
      <c r="H65" s="101"/>
    </row>
    <row r="66" spans="4:8" x14ac:dyDescent="0.3">
      <c r="D66" s="107"/>
      <c r="E66" s="97"/>
      <c r="F66" s="83"/>
    </row>
    <row r="67" spans="4:8" x14ac:dyDescent="0.3">
      <c r="D67" s="112"/>
      <c r="F67" s="83"/>
    </row>
  </sheetData>
  <mergeCells count="10">
    <mergeCell ref="A41:K41"/>
    <mergeCell ref="I42:M62"/>
    <mergeCell ref="B43:D43"/>
    <mergeCell ref="F43:G55"/>
    <mergeCell ref="B1:Q1"/>
    <mergeCell ref="C3:E3"/>
    <mergeCell ref="A5:E6"/>
    <mergeCell ref="F5:K6"/>
    <mergeCell ref="L5:M6"/>
    <mergeCell ref="O5:Q6"/>
  </mergeCells>
  <dataValidations count="3">
    <dataValidation allowBlank="1" showInputMessage="1" showErrorMessage="1" prompt="Les dépenses les plus courantes sont disponibles en menu déroulant mais vous pouvez tapez vous-même au besoin le type de dépenses prévues." sqref="B7" xr:uid="{F3989884-CDCC-4D6D-BEC3-7B4DDB75800C}"/>
    <dataValidation allowBlank="1" showInputMessage="1" showErrorMessage="1" prompt="Sélectionnez le taux de retour des taxes de votre organisme. _x000a_" sqref="I7" xr:uid="{245361D2-4D91-463E-A09A-4C4A929F734B}"/>
    <dataValidation showInputMessage="1" showErrorMessage="1" sqref="D42:D1048576 D4 D2 D7:D40" xr:uid="{0DF3EA50-BBBE-4CF7-B731-E3586A18BAF1}"/>
  </dataValidations>
  <printOptions horizontalCentered="1"/>
  <pageMargins left="0.70866141732283472" right="0.70866141732283472" top="0.74803149606299213" bottom="0.74803149606299213" header="0.31496062992125984" footer="0.31496062992125984"/>
  <pageSetup paperSize="5" scale="41" fitToHeight="2" orientation="landscape" verticalDpi="1200" r:id="rId1"/>
  <rowBreaks count="1" manualBreakCount="1">
    <brk id="41"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C67F343-39D1-425D-A78F-CCE360E16B01}">
          <x14:formula1>
            <xm:f>Listes!$A$33:$A$38</xm:f>
          </x14:formula1>
          <xm:sqref>I8:I40</xm:sqref>
        </x14:dataValidation>
        <x14:dataValidation type="list" allowBlank="1" showInputMessage="1" showErrorMessage="1" xr:uid="{65E237C7-217E-49CC-8668-99B1D0AA10D4}">
          <x14:formula1>
            <xm:f>Listes!$C$9:$C$11</xm:f>
          </x14:formula1>
          <xm:sqref>F8:F40</xm:sqref>
        </x14:dataValidation>
        <x14:dataValidation type="list" allowBlank="1" showInputMessage="1" showErrorMessage="1" xr:uid="{2999E733-6244-4D65-ADE1-8F06EC00D6D6}">
          <x14:formula1>
            <xm:f>Listes!$A$20:$A$29</xm:f>
          </x14:formula1>
          <xm:sqref>B8:B40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9B285-7FFC-42BA-8E66-2AE8BC3C658B}">
  <dimension ref="A1:Q68"/>
  <sheetViews>
    <sheetView showGridLines="0" topLeftCell="A3" zoomScale="55" zoomScaleNormal="55" zoomScaleSheetLayoutView="85" workbookViewId="0">
      <selection activeCell="F70" sqref="F70:S79"/>
    </sheetView>
  </sheetViews>
  <sheetFormatPr baseColWidth="10" defaultColWidth="18.33203125" defaultRowHeight="14.4" x14ac:dyDescent="0.3"/>
  <cols>
    <col min="1" max="1" width="14" style="18" customWidth="1"/>
    <col min="2" max="2" width="39.33203125" style="102" customWidth="1"/>
    <col min="3" max="3" width="49.109375" style="103" customWidth="1"/>
    <col min="4" max="4" width="36" style="18" customWidth="1"/>
    <col min="5" max="5" width="21.44140625" style="18" customWidth="1"/>
    <col min="6" max="8" width="21.6640625" style="18" customWidth="1"/>
    <col min="9" max="9" width="23.88671875" style="100" customWidth="1"/>
    <col min="10" max="10" width="24.5546875" style="18" customWidth="1"/>
    <col min="11" max="11" width="21.33203125" style="18" customWidth="1"/>
    <col min="12" max="12" width="22" style="18" customWidth="1"/>
    <col min="13" max="13" width="21.33203125" style="18" customWidth="1"/>
    <col min="14" max="16" width="18.33203125" style="18"/>
    <col min="17" max="17" width="22.33203125" style="18" customWidth="1"/>
    <col min="18" max="16384" width="18.33203125" style="18"/>
  </cols>
  <sheetData>
    <row r="1" spans="1:17" ht="113.25" customHeight="1" x14ac:dyDescent="0.3">
      <c r="B1" s="427" t="s">
        <v>587</v>
      </c>
      <c r="C1" s="427"/>
      <c r="D1" s="427"/>
      <c r="E1" s="427"/>
      <c r="F1" s="427"/>
      <c r="G1" s="427"/>
      <c r="H1" s="427"/>
      <c r="I1" s="427"/>
      <c r="J1" s="427"/>
      <c r="K1" s="427"/>
      <c r="L1" s="427"/>
      <c r="M1" s="427"/>
    </row>
    <row r="2" spans="1:17" ht="8.25" customHeight="1" x14ac:dyDescent="0.3">
      <c r="B2" s="108"/>
      <c r="C2" s="108"/>
      <c r="D2" s="108"/>
      <c r="E2" s="108"/>
      <c r="F2" s="108"/>
      <c r="G2" s="108"/>
      <c r="H2" s="108"/>
      <c r="I2" s="108"/>
      <c r="J2" s="108"/>
      <c r="K2" s="108"/>
      <c r="L2" s="108"/>
    </row>
    <row r="3" spans="1:17" ht="30" customHeight="1" thickBot="1" x14ac:dyDescent="0.35">
      <c r="B3" s="156" t="s">
        <v>24</v>
      </c>
      <c r="C3" s="428"/>
      <c r="D3" s="428"/>
      <c r="E3" s="428"/>
      <c r="F3" s="109"/>
      <c r="G3" s="109"/>
      <c r="H3" s="109"/>
      <c r="I3" s="109"/>
      <c r="J3" s="109"/>
      <c r="K3" s="109"/>
      <c r="L3" s="109"/>
    </row>
    <row r="4" spans="1:17" ht="12.75" customHeight="1" thickBot="1" x14ac:dyDescent="0.35">
      <c r="B4" s="156"/>
      <c r="C4" s="131"/>
      <c r="D4" s="131"/>
      <c r="E4" s="109"/>
      <c r="F4" s="109"/>
      <c r="G4" s="109"/>
      <c r="H4" s="109"/>
      <c r="I4" s="109"/>
      <c r="J4" s="109"/>
      <c r="K4" s="109"/>
      <c r="L4" s="109"/>
    </row>
    <row r="5" spans="1:17" ht="47.25" customHeight="1" x14ac:dyDescent="0.3">
      <c r="A5" s="429" t="s">
        <v>605</v>
      </c>
      <c r="B5" s="429"/>
      <c r="C5" s="429"/>
      <c r="D5" s="429"/>
      <c r="E5" s="429"/>
      <c r="F5" s="430" t="s">
        <v>586</v>
      </c>
      <c r="G5" s="430"/>
      <c r="H5" s="430"/>
      <c r="I5" s="430"/>
      <c r="J5" s="430"/>
      <c r="K5" s="430"/>
      <c r="L5" s="430" t="s">
        <v>589</v>
      </c>
      <c r="M5" s="430"/>
      <c r="O5" s="435" t="s">
        <v>584</v>
      </c>
      <c r="P5" s="436"/>
      <c r="Q5" s="437"/>
    </row>
    <row r="6" spans="1:17" ht="26.25" customHeight="1" thickBot="1" x14ac:dyDescent="0.35">
      <c r="A6" s="429"/>
      <c r="B6" s="429"/>
      <c r="C6" s="429"/>
      <c r="D6" s="429"/>
      <c r="E6" s="429"/>
      <c r="F6" s="430"/>
      <c r="G6" s="430"/>
      <c r="H6" s="430"/>
      <c r="I6" s="430"/>
      <c r="J6" s="430"/>
      <c r="K6" s="430"/>
      <c r="L6" s="430"/>
      <c r="M6" s="430"/>
      <c r="O6" s="438"/>
      <c r="P6" s="439"/>
      <c r="Q6" s="440"/>
    </row>
    <row r="7" spans="1:17" ht="112.2" customHeight="1" thickBot="1" x14ac:dyDescent="0.35">
      <c r="A7" s="139" t="s">
        <v>604</v>
      </c>
      <c r="B7" s="139" t="s">
        <v>592</v>
      </c>
      <c r="C7" s="139" t="s">
        <v>583</v>
      </c>
      <c r="D7" s="139" t="s">
        <v>581</v>
      </c>
      <c r="E7" s="160" t="s">
        <v>588</v>
      </c>
      <c r="F7" s="139" t="s">
        <v>591</v>
      </c>
      <c r="G7" s="139" t="s">
        <v>594</v>
      </c>
      <c r="H7" s="139" t="s">
        <v>593</v>
      </c>
      <c r="I7" s="139" t="s">
        <v>599</v>
      </c>
      <c r="J7" s="139" t="s">
        <v>597</v>
      </c>
      <c r="K7" s="139" t="s">
        <v>600</v>
      </c>
      <c r="L7" s="139" t="s">
        <v>596</v>
      </c>
      <c r="M7" s="139" t="s">
        <v>606</v>
      </c>
      <c r="O7" s="127" t="s">
        <v>602</v>
      </c>
      <c r="P7" s="128" t="s">
        <v>607</v>
      </c>
      <c r="Q7" s="128" t="s">
        <v>585</v>
      </c>
    </row>
    <row r="8" spans="1:17" s="120" customFormat="1" ht="21.75" customHeight="1" x14ac:dyDescent="0.35">
      <c r="A8" s="157"/>
      <c r="B8" s="158" t="s">
        <v>590</v>
      </c>
      <c r="C8" s="121"/>
      <c r="D8" s="161"/>
      <c r="E8" s="126">
        <v>0</v>
      </c>
      <c r="F8" s="162" t="s">
        <v>590</v>
      </c>
      <c r="G8" s="122">
        <f t="shared" ref="G8:G41" si="0">IF(F8="oui",E8*0.05,0)</f>
        <v>0</v>
      </c>
      <c r="H8" s="122">
        <f t="shared" ref="H8:H41" si="1">IF(F8="oui",E8*0.09975,0)</f>
        <v>0</v>
      </c>
      <c r="I8" s="162" t="s">
        <v>590</v>
      </c>
      <c r="J8" s="122">
        <f>IF(I8="aucun",0,IF(I8="TPS seulement",G8,IF(I8="TPS + 62,8 % TVQ",(G8+0.628*H8),IF(I8="TPS + 50 % TVQ",(G8+0.5*H8),IF(I8="50 % TPS + 50 % TVQ",(0.5*G8+0.5*H8),IF(I8="Toutes les taxes",(G8 + H8),0))))))</f>
        <v>0</v>
      </c>
      <c r="K8" s="122">
        <f>(G8+H8)-J8</f>
        <v>0</v>
      </c>
      <c r="L8" s="163">
        <f>SUM(F8,K8)</f>
        <v>0</v>
      </c>
      <c r="M8" s="164" t="str">
        <f t="shared" ref="M8:M41" si="2">IF($L$42=0,"",L8/$L$42)</f>
        <v/>
      </c>
      <c r="O8" s="147"/>
      <c r="P8" s="148" cm="1">
        <f t="array" ref="P8:P32">'Rapport final-Montage financier'!M9:M33</f>
        <v>0</v>
      </c>
      <c r="Q8" s="149"/>
    </row>
    <row r="9" spans="1:17" s="120" customFormat="1" ht="21.75" customHeight="1" x14ac:dyDescent="0.35">
      <c r="A9" s="157"/>
      <c r="B9" s="158" t="s">
        <v>590</v>
      </c>
      <c r="C9" s="121"/>
      <c r="D9" s="161"/>
      <c r="E9" s="126">
        <v>0</v>
      </c>
      <c r="F9" s="162" t="s">
        <v>590</v>
      </c>
      <c r="G9" s="122">
        <f t="shared" si="0"/>
        <v>0</v>
      </c>
      <c r="H9" s="122">
        <f t="shared" si="1"/>
        <v>0</v>
      </c>
      <c r="I9" s="162" t="s">
        <v>590</v>
      </c>
      <c r="J9" s="122">
        <f t="shared" ref="J9:J18" si="3">IF(I9="aucun",0,IF(I9="TPS seulement",G9,IF(I9="TPS + 62,8 % TVQ",(G9+0.628*H9),IF(I9="TPS + 50 % TVQ",(G9+0.5*H9),IF(I9="50 % TPS + 50 % TVQ",(0.5*G9+0.5*H9),IF(I9="Toutes les taxes",(G9 + H9),0))))))</f>
        <v>0</v>
      </c>
      <c r="K9" s="122">
        <f t="shared" ref="K9:K41" si="4">(G9+H9)-J9</f>
        <v>0</v>
      </c>
      <c r="L9" s="163">
        <f t="shared" ref="L9:L41" si="5">SUM(F9,K9)</f>
        <v>0</v>
      </c>
      <c r="M9" s="164" t="str">
        <f t="shared" si="2"/>
        <v/>
      </c>
      <c r="O9" s="150"/>
      <c r="P9" s="151">
        <v>0</v>
      </c>
      <c r="Q9" s="152"/>
    </row>
    <row r="10" spans="1:17" s="120" customFormat="1" ht="21.75" customHeight="1" x14ac:dyDescent="0.35">
      <c r="A10" s="157"/>
      <c r="B10" s="158" t="s">
        <v>590</v>
      </c>
      <c r="C10" s="121"/>
      <c r="D10" s="161"/>
      <c r="E10" s="126">
        <v>0</v>
      </c>
      <c r="F10" s="162" t="s">
        <v>590</v>
      </c>
      <c r="G10" s="122">
        <f t="shared" si="0"/>
        <v>0</v>
      </c>
      <c r="H10" s="122">
        <f t="shared" si="1"/>
        <v>0</v>
      </c>
      <c r="I10" s="162" t="s">
        <v>590</v>
      </c>
      <c r="J10" s="122">
        <f t="shared" si="3"/>
        <v>0</v>
      </c>
      <c r="K10" s="122">
        <f t="shared" si="4"/>
        <v>0</v>
      </c>
      <c r="L10" s="163">
        <f t="shared" si="5"/>
        <v>0</v>
      </c>
      <c r="M10" s="164" t="str">
        <f t="shared" si="2"/>
        <v/>
      </c>
      <c r="O10" s="150"/>
      <c r="P10" s="151">
        <v>0</v>
      </c>
      <c r="Q10" s="152"/>
    </row>
    <row r="11" spans="1:17" s="120" customFormat="1" ht="21.75" customHeight="1" x14ac:dyDescent="0.35">
      <c r="A11" s="157"/>
      <c r="B11" s="158" t="s">
        <v>590</v>
      </c>
      <c r="C11" s="121"/>
      <c r="D11" s="161"/>
      <c r="E11" s="126">
        <v>0</v>
      </c>
      <c r="F11" s="162" t="s">
        <v>590</v>
      </c>
      <c r="G11" s="122">
        <f t="shared" si="0"/>
        <v>0</v>
      </c>
      <c r="H11" s="122">
        <f t="shared" si="1"/>
        <v>0</v>
      </c>
      <c r="I11" s="162" t="s">
        <v>590</v>
      </c>
      <c r="J11" s="122">
        <f t="shared" si="3"/>
        <v>0</v>
      </c>
      <c r="K11" s="122">
        <f t="shared" si="4"/>
        <v>0</v>
      </c>
      <c r="L11" s="163">
        <f t="shared" si="5"/>
        <v>0</v>
      </c>
      <c r="M11" s="164" t="str">
        <f t="shared" si="2"/>
        <v/>
      </c>
      <c r="O11" s="150"/>
      <c r="P11" s="151">
        <v>0</v>
      </c>
      <c r="Q11" s="152"/>
    </row>
    <row r="12" spans="1:17" s="120" customFormat="1" ht="21.75" customHeight="1" x14ac:dyDescent="0.35">
      <c r="A12" s="157"/>
      <c r="B12" s="158" t="s">
        <v>590</v>
      </c>
      <c r="C12" s="121"/>
      <c r="D12" s="161"/>
      <c r="E12" s="126">
        <v>0</v>
      </c>
      <c r="F12" s="162" t="s">
        <v>590</v>
      </c>
      <c r="G12" s="122">
        <f t="shared" si="0"/>
        <v>0</v>
      </c>
      <c r="H12" s="122">
        <f t="shared" si="1"/>
        <v>0</v>
      </c>
      <c r="I12" s="162" t="s">
        <v>590</v>
      </c>
      <c r="J12" s="122">
        <f t="shared" si="3"/>
        <v>0</v>
      </c>
      <c r="K12" s="122">
        <f t="shared" si="4"/>
        <v>0</v>
      </c>
      <c r="L12" s="163">
        <f t="shared" si="5"/>
        <v>0</v>
      </c>
      <c r="M12" s="164" t="str">
        <f t="shared" si="2"/>
        <v/>
      </c>
      <c r="O12" s="150"/>
      <c r="P12" s="151">
        <v>0</v>
      </c>
      <c r="Q12" s="152"/>
    </row>
    <row r="13" spans="1:17" s="120" customFormat="1" ht="21.75" customHeight="1" x14ac:dyDescent="0.35">
      <c r="A13" s="157"/>
      <c r="B13" s="158" t="s">
        <v>590</v>
      </c>
      <c r="C13" s="121"/>
      <c r="D13" s="161"/>
      <c r="E13" s="126">
        <v>0</v>
      </c>
      <c r="F13" s="162" t="s">
        <v>590</v>
      </c>
      <c r="G13" s="122">
        <f t="shared" si="0"/>
        <v>0</v>
      </c>
      <c r="H13" s="122">
        <f t="shared" si="1"/>
        <v>0</v>
      </c>
      <c r="I13" s="162" t="s">
        <v>590</v>
      </c>
      <c r="J13" s="122">
        <f t="shared" si="3"/>
        <v>0</v>
      </c>
      <c r="K13" s="122">
        <f t="shared" si="4"/>
        <v>0</v>
      </c>
      <c r="L13" s="163">
        <f t="shared" si="5"/>
        <v>0</v>
      </c>
      <c r="M13" s="164" t="str">
        <f t="shared" si="2"/>
        <v/>
      </c>
      <c r="O13" s="150"/>
      <c r="P13" s="151">
        <v>0</v>
      </c>
      <c r="Q13" s="152"/>
    </row>
    <row r="14" spans="1:17" s="120" customFormat="1" ht="21.75" customHeight="1" x14ac:dyDescent="0.35">
      <c r="A14" s="157"/>
      <c r="B14" s="158" t="s">
        <v>590</v>
      </c>
      <c r="C14" s="121"/>
      <c r="D14" s="161"/>
      <c r="E14" s="126">
        <v>0</v>
      </c>
      <c r="F14" s="162" t="s">
        <v>590</v>
      </c>
      <c r="G14" s="122">
        <f t="shared" si="0"/>
        <v>0</v>
      </c>
      <c r="H14" s="122">
        <f t="shared" si="1"/>
        <v>0</v>
      </c>
      <c r="I14" s="162" t="s">
        <v>590</v>
      </c>
      <c r="J14" s="122">
        <f t="shared" si="3"/>
        <v>0</v>
      </c>
      <c r="K14" s="122">
        <f t="shared" si="4"/>
        <v>0</v>
      </c>
      <c r="L14" s="163">
        <f t="shared" si="5"/>
        <v>0</v>
      </c>
      <c r="M14" s="164" t="str">
        <f t="shared" si="2"/>
        <v/>
      </c>
      <c r="O14" s="150"/>
      <c r="P14" s="151">
        <v>0</v>
      </c>
      <c r="Q14" s="152"/>
    </row>
    <row r="15" spans="1:17" s="120" customFormat="1" ht="21.75" customHeight="1" x14ac:dyDescent="0.35">
      <c r="A15" s="157"/>
      <c r="B15" s="158" t="s">
        <v>590</v>
      </c>
      <c r="C15" s="121"/>
      <c r="D15" s="161"/>
      <c r="E15" s="126">
        <v>0</v>
      </c>
      <c r="F15" s="162" t="s">
        <v>590</v>
      </c>
      <c r="G15" s="122">
        <f t="shared" si="0"/>
        <v>0</v>
      </c>
      <c r="H15" s="122">
        <f t="shared" si="1"/>
        <v>0</v>
      </c>
      <c r="I15" s="162" t="s">
        <v>590</v>
      </c>
      <c r="J15" s="122">
        <f t="shared" si="3"/>
        <v>0</v>
      </c>
      <c r="K15" s="122">
        <f t="shared" si="4"/>
        <v>0</v>
      </c>
      <c r="L15" s="163">
        <f t="shared" si="5"/>
        <v>0</v>
      </c>
      <c r="M15" s="164" t="str">
        <f t="shared" si="2"/>
        <v/>
      </c>
      <c r="O15" s="150"/>
      <c r="P15" s="151">
        <v>0</v>
      </c>
      <c r="Q15" s="152"/>
    </row>
    <row r="16" spans="1:17" s="120" customFormat="1" ht="21.75" customHeight="1" x14ac:dyDescent="0.35">
      <c r="A16" s="157"/>
      <c r="B16" s="158" t="s">
        <v>590</v>
      </c>
      <c r="C16" s="121"/>
      <c r="D16" s="161"/>
      <c r="E16" s="126">
        <v>0</v>
      </c>
      <c r="F16" s="162" t="s">
        <v>590</v>
      </c>
      <c r="G16" s="122">
        <f t="shared" si="0"/>
        <v>0</v>
      </c>
      <c r="H16" s="122">
        <f t="shared" si="1"/>
        <v>0</v>
      </c>
      <c r="I16" s="162" t="s">
        <v>590</v>
      </c>
      <c r="J16" s="122">
        <f t="shared" si="3"/>
        <v>0</v>
      </c>
      <c r="K16" s="122">
        <f t="shared" si="4"/>
        <v>0</v>
      </c>
      <c r="L16" s="163">
        <f t="shared" si="5"/>
        <v>0</v>
      </c>
      <c r="M16" s="164" t="str">
        <f t="shared" si="2"/>
        <v/>
      </c>
      <c r="O16" s="150"/>
      <c r="P16" s="151">
        <v>0</v>
      </c>
      <c r="Q16" s="152"/>
    </row>
    <row r="17" spans="1:17" s="120" customFormat="1" ht="21.75" customHeight="1" x14ac:dyDescent="0.35">
      <c r="A17" s="157"/>
      <c r="B17" s="158" t="s">
        <v>590</v>
      </c>
      <c r="C17" s="121"/>
      <c r="D17" s="161"/>
      <c r="E17" s="126">
        <v>0</v>
      </c>
      <c r="F17" s="162" t="s">
        <v>590</v>
      </c>
      <c r="G17" s="122">
        <f t="shared" si="0"/>
        <v>0</v>
      </c>
      <c r="H17" s="122">
        <f t="shared" si="1"/>
        <v>0</v>
      </c>
      <c r="I17" s="162" t="s">
        <v>590</v>
      </c>
      <c r="J17" s="122">
        <f t="shared" si="3"/>
        <v>0</v>
      </c>
      <c r="K17" s="122">
        <f t="shared" si="4"/>
        <v>0</v>
      </c>
      <c r="L17" s="163">
        <f t="shared" si="5"/>
        <v>0</v>
      </c>
      <c r="M17" s="164" t="str">
        <f t="shared" si="2"/>
        <v/>
      </c>
      <c r="O17" s="150"/>
      <c r="P17" s="151">
        <v>0</v>
      </c>
      <c r="Q17" s="152"/>
    </row>
    <row r="18" spans="1:17" s="120" customFormat="1" ht="21.75" customHeight="1" x14ac:dyDescent="0.35">
      <c r="A18" s="157"/>
      <c r="B18" s="158" t="s">
        <v>590</v>
      </c>
      <c r="C18" s="121"/>
      <c r="D18" s="161"/>
      <c r="E18" s="126">
        <v>0</v>
      </c>
      <c r="F18" s="162" t="s">
        <v>590</v>
      </c>
      <c r="G18" s="122">
        <f t="shared" si="0"/>
        <v>0</v>
      </c>
      <c r="H18" s="122">
        <f t="shared" si="1"/>
        <v>0</v>
      </c>
      <c r="I18" s="162" t="s">
        <v>590</v>
      </c>
      <c r="J18" s="122">
        <f t="shared" si="3"/>
        <v>0</v>
      </c>
      <c r="K18" s="122">
        <f t="shared" si="4"/>
        <v>0</v>
      </c>
      <c r="L18" s="163">
        <f t="shared" si="5"/>
        <v>0</v>
      </c>
      <c r="M18" s="164" t="str">
        <f t="shared" si="2"/>
        <v/>
      </c>
      <c r="O18" s="150"/>
      <c r="P18" s="151">
        <v>0</v>
      </c>
      <c r="Q18" s="152"/>
    </row>
    <row r="19" spans="1:17" s="125" customFormat="1" ht="21.75" customHeight="1" x14ac:dyDescent="0.35">
      <c r="A19" s="159"/>
      <c r="B19" s="158" t="s">
        <v>590</v>
      </c>
      <c r="C19" s="123"/>
      <c r="D19" s="124"/>
      <c r="E19" s="126">
        <v>0</v>
      </c>
      <c r="F19" s="162" t="s">
        <v>590</v>
      </c>
      <c r="G19" s="122">
        <f t="shared" si="0"/>
        <v>0</v>
      </c>
      <c r="H19" s="122">
        <f t="shared" si="1"/>
        <v>0</v>
      </c>
      <c r="I19" s="162" t="s">
        <v>590</v>
      </c>
      <c r="J19" s="122">
        <v>0</v>
      </c>
      <c r="K19" s="122">
        <f t="shared" si="4"/>
        <v>0</v>
      </c>
      <c r="L19" s="163">
        <f t="shared" si="5"/>
        <v>0</v>
      </c>
      <c r="M19" s="164" t="str">
        <f t="shared" si="2"/>
        <v/>
      </c>
      <c r="O19" s="153"/>
      <c r="P19" s="154">
        <v>0</v>
      </c>
      <c r="Q19" s="155"/>
    </row>
    <row r="20" spans="1:17" s="125" customFormat="1" ht="21.75" customHeight="1" x14ac:dyDescent="0.35">
      <c r="A20" s="159"/>
      <c r="B20" s="158" t="s">
        <v>590</v>
      </c>
      <c r="C20" s="123"/>
      <c r="D20" s="124"/>
      <c r="E20" s="126">
        <v>0</v>
      </c>
      <c r="F20" s="162" t="s">
        <v>590</v>
      </c>
      <c r="G20" s="122">
        <f t="shared" si="0"/>
        <v>0</v>
      </c>
      <c r="H20" s="122">
        <f t="shared" si="1"/>
        <v>0</v>
      </c>
      <c r="I20" s="162" t="s">
        <v>590</v>
      </c>
      <c r="J20" s="122">
        <f t="shared" ref="J20:J41" si="6">IF(I20="aucun",0,IF(I20="TPS seulement",G20,IF(I20="TPS + 62,8 % TVQ",(G20+0.628*H20),IF(I20="TPS + 50 % TVQ",(G20+0.5*H20),IF(I20="50 % TPS + 50 % TVQ",(0.5*G20+0.5*H20),IF(I20="Toutes les taxes",(G20 + H20),0))))))</f>
        <v>0</v>
      </c>
      <c r="K20" s="122">
        <f t="shared" si="4"/>
        <v>0</v>
      </c>
      <c r="L20" s="163">
        <f t="shared" si="5"/>
        <v>0</v>
      </c>
      <c r="M20" s="164" t="str">
        <f t="shared" si="2"/>
        <v/>
      </c>
      <c r="O20" s="153"/>
      <c r="P20" s="154">
        <v>0</v>
      </c>
      <c r="Q20" s="155"/>
    </row>
    <row r="21" spans="1:17" s="125" customFormat="1" ht="21.75" customHeight="1" x14ac:dyDescent="0.35">
      <c r="A21" s="159"/>
      <c r="B21" s="158" t="s">
        <v>590</v>
      </c>
      <c r="C21" s="123"/>
      <c r="D21" s="124"/>
      <c r="E21" s="126">
        <v>0</v>
      </c>
      <c r="F21" s="162" t="s">
        <v>590</v>
      </c>
      <c r="G21" s="122">
        <f t="shared" si="0"/>
        <v>0</v>
      </c>
      <c r="H21" s="122">
        <f t="shared" si="1"/>
        <v>0</v>
      </c>
      <c r="I21" s="162" t="s">
        <v>590</v>
      </c>
      <c r="J21" s="122">
        <f t="shared" si="6"/>
        <v>0</v>
      </c>
      <c r="K21" s="122">
        <f t="shared" si="4"/>
        <v>0</v>
      </c>
      <c r="L21" s="163">
        <f t="shared" si="5"/>
        <v>0</v>
      </c>
      <c r="M21" s="164" t="str">
        <f t="shared" si="2"/>
        <v/>
      </c>
      <c r="O21" s="153"/>
      <c r="P21" s="154">
        <v>0</v>
      </c>
      <c r="Q21" s="155"/>
    </row>
    <row r="22" spans="1:17" s="125" customFormat="1" ht="21.75" customHeight="1" x14ac:dyDescent="0.35">
      <c r="A22" s="159"/>
      <c r="B22" s="158" t="s">
        <v>590</v>
      </c>
      <c r="C22" s="123"/>
      <c r="D22" s="124"/>
      <c r="E22" s="126">
        <v>0</v>
      </c>
      <c r="F22" s="162" t="s">
        <v>590</v>
      </c>
      <c r="G22" s="122">
        <f t="shared" si="0"/>
        <v>0</v>
      </c>
      <c r="H22" s="122">
        <f t="shared" si="1"/>
        <v>0</v>
      </c>
      <c r="I22" s="162" t="s">
        <v>590</v>
      </c>
      <c r="J22" s="122">
        <f t="shared" si="6"/>
        <v>0</v>
      </c>
      <c r="K22" s="122">
        <f t="shared" si="4"/>
        <v>0</v>
      </c>
      <c r="L22" s="163">
        <f t="shared" si="5"/>
        <v>0</v>
      </c>
      <c r="M22" s="164" t="str">
        <f t="shared" si="2"/>
        <v/>
      </c>
      <c r="O22" s="153"/>
      <c r="P22" s="154">
        <v>0</v>
      </c>
      <c r="Q22" s="155"/>
    </row>
    <row r="23" spans="1:17" s="125" customFormat="1" ht="21.75" customHeight="1" x14ac:dyDescent="0.35">
      <c r="A23" s="159"/>
      <c r="B23" s="158" t="s">
        <v>590</v>
      </c>
      <c r="C23" s="123"/>
      <c r="D23" s="124"/>
      <c r="E23" s="126">
        <v>0</v>
      </c>
      <c r="F23" s="162" t="s">
        <v>590</v>
      </c>
      <c r="G23" s="122">
        <f t="shared" si="0"/>
        <v>0</v>
      </c>
      <c r="H23" s="122">
        <f t="shared" si="1"/>
        <v>0</v>
      </c>
      <c r="I23" s="162" t="s">
        <v>590</v>
      </c>
      <c r="J23" s="122">
        <f t="shared" si="6"/>
        <v>0</v>
      </c>
      <c r="K23" s="122">
        <f t="shared" si="4"/>
        <v>0</v>
      </c>
      <c r="L23" s="163">
        <f t="shared" si="5"/>
        <v>0</v>
      </c>
      <c r="M23" s="164" t="str">
        <f t="shared" si="2"/>
        <v/>
      </c>
      <c r="O23" s="153"/>
      <c r="P23" s="154">
        <v>0</v>
      </c>
      <c r="Q23" s="155"/>
    </row>
    <row r="24" spans="1:17" s="125" customFormat="1" ht="21.75" customHeight="1" x14ac:dyDescent="0.35">
      <c r="A24" s="159"/>
      <c r="B24" s="158" t="s">
        <v>590</v>
      </c>
      <c r="C24" s="123"/>
      <c r="D24" s="124"/>
      <c r="E24" s="126">
        <v>0</v>
      </c>
      <c r="F24" s="162" t="s">
        <v>590</v>
      </c>
      <c r="G24" s="122">
        <f t="shared" si="0"/>
        <v>0</v>
      </c>
      <c r="H24" s="122">
        <f t="shared" si="1"/>
        <v>0</v>
      </c>
      <c r="I24" s="162" t="s">
        <v>590</v>
      </c>
      <c r="J24" s="122">
        <f t="shared" si="6"/>
        <v>0</v>
      </c>
      <c r="K24" s="122">
        <f t="shared" si="4"/>
        <v>0</v>
      </c>
      <c r="L24" s="163">
        <f t="shared" si="5"/>
        <v>0</v>
      </c>
      <c r="M24" s="164" t="str">
        <f t="shared" si="2"/>
        <v/>
      </c>
      <c r="O24" s="153"/>
      <c r="P24" s="154">
        <v>0</v>
      </c>
      <c r="Q24" s="155"/>
    </row>
    <row r="25" spans="1:17" s="125" customFormat="1" ht="21.75" customHeight="1" x14ac:dyDescent="0.35">
      <c r="A25" s="159"/>
      <c r="B25" s="158" t="s">
        <v>590</v>
      </c>
      <c r="C25" s="123"/>
      <c r="D25" s="124"/>
      <c r="E25" s="126">
        <v>0</v>
      </c>
      <c r="F25" s="162" t="s">
        <v>590</v>
      </c>
      <c r="G25" s="122">
        <f t="shared" si="0"/>
        <v>0</v>
      </c>
      <c r="H25" s="122">
        <f t="shared" si="1"/>
        <v>0</v>
      </c>
      <c r="I25" s="162" t="s">
        <v>590</v>
      </c>
      <c r="J25" s="122">
        <f t="shared" si="6"/>
        <v>0</v>
      </c>
      <c r="K25" s="122">
        <f t="shared" si="4"/>
        <v>0</v>
      </c>
      <c r="L25" s="163">
        <f t="shared" si="5"/>
        <v>0</v>
      </c>
      <c r="M25" s="164" t="str">
        <f t="shared" si="2"/>
        <v/>
      </c>
      <c r="O25" s="153"/>
      <c r="P25" s="154">
        <v>0</v>
      </c>
      <c r="Q25" s="155"/>
    </row>
    <row r="26" spans="1:17" s="125" customFormat="1" ht="21.75" customHeight="1" x14ac:dyDescent="0.35">
      <c r="A26" s="159"/>
      <c r="B26" s="158" t="s">
        <v>590</v>
      </c>
      <c r="C26" s="123"/>
      <c r="D26" s="124"/>
      <c r="E26" s="126">
        <v>0</v>
      </c>
      <c r="F26" s="162" t="s">
        <v>590</v>
      </c>
      <c r="G26" s="122">
        <f t="shared" si="0"/>
        <v>0</v>
      </c>
      <c r="H26" s="122">
        <f t="shared" si="1"/>
        <v>0</v>
      </c>
      <c r="I26" s="162" t="s">
        <v>590</v>
      </c>
      <c r="J26" s="122">
        <f t="shared" si="6"/>
        <v>0</v>
      </c>
      <c r="K26" s="122">
        <f t="shared" si="4"/>
        <v>0</v>
      </c>
      <c r="L26" s="163">
        <f t="shared" si="5"/>
        <v>0</v>
      </c>
      <c r="M26" s="164" t="str">
        <f t="shared" si="2"/>
        <v/>
      </c>
      <c r="O26" s="153"/>
      <c r="P26" s="154">
        <v>0</v>
      </c>
      <c r="Q26" s="155"/>
    </row>
    <row r="27" spans="1:17" s="125" customFormat="1" ht="21.75" customHeight="1" x14ac:dyDescent="0.35">
      <c r="A27" s="159"/>
      <c r="B27" s="158" t="s">
        <v>590</v>
      </c>
      <c r="C27" s="123"/>
      <c r="D27" s="124"/>
      <c r="E27" s="126">
        <v>0</v>
      </c>
      <c r="F27" s="162" t="s">
        <v>590</v>
      </c>
      <c r="G27" s="122">
        <f t="shared" si="0"/>
        <v>0</v>
      </c>
      <c r="H27" s="122">
        <f t="shared" si="1"/>
        <v>0</v>
      </c>
      <c r="I27" s="162" t="s">
        <v>590</v>
      </c>
      <c r="J27" s="122">
        <f t="shared" si="6"/>
        <v>0</v>
      </c>
      <c r="K27" s="122">
        <f t="shared" si="4"/>
        <v>0</v>
      </c>
      <c r="L27" s="163">
        <f t="shared" si="5"/>
        <v>0</v>
      </c>
      <c r="M27" s="164" t="str">
        <f t="shared" si="2"/>
        <v/>
      </c>
      <c r="O27" s="153"/>
      <c r="P27" s="154">
        <v>0</v>
      </c>
      <c r="Q27" s="155"/>
    </row>
    <row r="28" spans="1:17" s="125" customFormat="1" ht="21.75" customHeight="1" x14ac:dyDescent="0.35">
      <c r="A28" s="159"/>
      <c r="B28" s="158" t="s">
        <v>590</v>
      </c>
      <c r="C28" s="123"/>
      <c r="D28" s="124"/>
      <c r="E28" s="126">
        <v>0</v>
      </c>
      <c r="F28" s="162" t="s">
        <v>590</v>
      </c>
      <c r="G28" s="122">
        <f t="shared" si="0"/>
        <v>0</v>
      </c>
      <c r="H28" s="122">
        <f t="shared" si="1"/>
        <v>0</v>
      </c>
      <c r="I28" s="162" t="s">
        <v>590</v>
      </c>
      <c r="J28" s="122">
        <f t="shared" si="6"/>
        <v>0</v>
      </c>
      <c r="K28" s="122">
        <f t="shared" si="4"/>
        <v>0</v>
      </c>
      <c r="L28" s="163">
        <f t="shared" si="5"/>
        <v>0</v>
      </c>
      <c r="M28" s="164" t="str">
        <f t="shared" si="2"/>
        <v/>
      </c>
      <c r="O28" s="153"/>
      <c r="P28" s="154">
        <v>0</v>
      </c>
      <c r="Q28" s="155"/>
    </row>
    <row r="29" spans="1:17" s="125" customFormat="1" ht="21.75" customHeight="1" x14ac:dyDescent="0.35">
      <c r="A29" s="159"/>
      <c r="B29" s="158" t="s">
        <v>590</v>
      </c>
      <c r="C29" s="123"/>
      <c r="D29" s="124"/>
      <c r="E29" s="126">
        <v>0</v>
      </c>
      <c r="F29" s="162" t="s">
        <v>590</v>
      </c>
      <c r="G29" s="122">
        <f t="shared" si="0"/>
        <v>0</v>
      </c>
      <c r="H29" s="122">
        <f t="shared" si="1"/>
        <v>0</v>
      </c>
      <c r="I29" s="162" t="s">
        <v>590</v>
      </c>
      <c r="J29" s="122">
        <f t="shared" si="6"/>
        <v>0</v>
      </c>
      <c r="K29" s="122">
        <f t="shared" si="4"/>
        <v>0</v>
      </c>
      <c r="L29" s="163">
        <f t="shared" si="5"/>
        <v>0</v>
      </c>
      <c r="M29" s="164" t="str">
        <f t="shared" si="2"/>
        <v/>
      </c>
      <c r="O29" s="153"/>
      <c r="P29" s="154">
        <v>0</v>
      </c>
      <c r="Q29" s="155"/>
    </row>
    <row r="30" spans="1:17" s="125" customFormat="1" ht="21.75" customHeight="1" x14ac:dyDescent="0.35">
      <c r="A30" s="159"/>
      <c r="B30" s="158" t="s">
        <v>590</v>
      </c>
      <c r="C30" s="123"/>
      <c r="D30" s="124"/>
      <c r="E30" s="126">
        <v>0</v>
      </c>
      <c r="F30" s="162" t="s">
        <v>590</v>
      </c>
      <c r="G30" s="122">
        <f t="shared" si="0"/>
        <v>0</v>
      </c>
      <c r="H30" s="122">
        <f t="shared" si="1"/>
        <v>0</v>
      </c>
      <c r="I30" s="162" t="s">
        <v>590</v>
      </c>
      <c r="J30" s="122">
        <f t="shared" si="6"/>
        <v>0</v>
      </c>
      <c r="K30" s="122">
        <f t="shared" si="4"/>
        <v>0</v>
      </c>
      <c r="L30" s="163">
        <f t="shared" si="5"/>
        <v>0</v>
      </c>
      <c r="M30" s="164" t="str">
        <f t="shared" si="2"/>
        <v/>
      </c>
      <c r="O30" s="153"/>
      <c r="P30" s="154">
        <v>0</v>
      </c>
      <c r="Q30" s="155"/>
    </row>
    <row r="31" spans="1:17" s="125" customFormat="1" ht="21.75" customHeight="1" x14ac:dyDescent="0.35">
      <c r="A31" s="159"/>
      <c r="B31" s="158" t="s">
        <v>590</v>
      </c>
      <c r="C31" s="123"/>
      <c r="D31" s="124"/>
      <c r="E31" s="126">
        <v>0</v>
      </c>
      <c r="F31" s="162" t="s">
        <v>590</v>
      </c>
      <c r="G31" s="122">
        <f t="shared" si="0"/>
        <v>0</v>
      </c>
      <c r="H31" s="122">
        <f t="shared" si="1"/>
        <v>0</v>
      </c>
      <c r="I31" s="162" t="s">
        <v>590</v>
      </c>
      <c r="J31" s="122">
        <f t="shared" si="6"/>
        <v>0</v>
      </c>
      <c r="K31" s="122">
        <f t="shared" si="4"/>
        <v>0</v>
      </c>
      <c r="L31" s="163">
        <f t="shared" si="5"/>
        <v>0</v>
      </c>
      <c r="M31" s="164" t="str">
        <f t="shared" si="2"/>
        <v/>
      </c>
      <c r="O31" s="153"/>
      <c r="P31" s="154">
        <v>0</v>
      </c>
      <c r="Q31" s="155"/>
    </row>
    <row r="32" spans="1:17" s="125" customFormat="1" ht="21.75" customHeight="1" x14ac:dyDescent="0.35">
      <c r="A32" s="159"/>
      <c r="B32" s="158" t="s">
        <v>590</v>
      </c>
      <c r="C32" s="123"/>
      <c r="D32" s="124"/>
      <c r="E32" s="126">
        <v>0</v>
      </c>
      <c r="F32" s="162" t="s">
        <v>590</v>
      </c>
      <c r="G32" s="122">
        <f t="shared" si="0"/>
        <v>0</v>
      </c>
      <c r="H32" s="122">
        <f t="shared" si="1"/>
        <v>0</v>
      </c>
      <c r="I32" s="162" t="s">
        <v>590</v>
      </c>
      <c r="J32" s="122">
        <f t="shared" si="6"/>
        <v>0</v>
      </c>
      <c r="K32" s="122">
        <f t="shared" si="4"/>
        <v>0</v>
      </c>
      <c r="L32" s="163">
        <f t="shared" si="5"/>
        <v>0</v>
      </c>
      <c r="M32" s="164" t="str">
        <f t="shared" si="2"/>
        <v/>
      </c>
      <c r="O32" s="153"/>
      <c r="P32" s="154">
        <v>0</v>
      </c>
      <c r="Q32" s="155"/>
    </row>
    <row r="33" spans="1:17" s="125" customFormat="1" ht="21.75" customHeight="1" x14ac:dyDescent="0.35">
      <c r="A33" s="159"/>
      <c r="B33" s="158" t="s">
        <v>590</v>
      </c>
      <c r="C33" s="123"/>
      <c r="D33" s="124"/>
      <c r="E33" s="126">
        <v>0</v>
      </c>
      <c r="F33" s="162" t="s">
        <v>590</v>
      </c>
      <c r="G33" s="122">
        <f t="shared" si="0"/>
        <v>0</v>
      </c>
      <c r="H33" s="122">
        <f t="shared" si="1"/>
        <v>0</v>
      </c>
      <c r="I33" s="162" t="s">
        <v>590</v>
      </c>
      <c r="J33" s="122">
        <f t="shared" si="6"/>
        <v>0</v>
      </c>
      <c r="K33" s="122">
        <f t="shared" si="4"/>
        <v>0</v>
      </c>
      <c r="L33" s="163">
        <f t="shared" si="5"/>
        <v>0</v>
      </c>
      <c r="M33" s="164" t="str">
        <f t="shared" si="2"/>
        <v/>
      </c>
      <c r="O33" s="153"/>
      <c r="P33" s="154"/>
      <c r="Q33" s="155"/>
    </row>
    <row r="34" spans="1:17" s="125" customFormat="1" ht="21.75" customHeight="1" x14ac:dyDescent="0.35">
      <c r="A34" s="159"/>
      <c r="B34" s="158" t="s">
        <v>590</v>
      </c>
      <c r="C34" s="123"/>
      <c r="D34" s="124"/>
      <c r="E34" s="126">
        <v>0</v>
      </c>
      <c r="F34" s="162" t="s">
        <v>590</v>
      </c>
      <c r="G34" s="122">
        <f t="shared" si="0"/>
        <v>0</v>
      </c>
      <c r="H34" s="122">
        <f t="shared" si="1"/>
        <v>0</v>
      </c>
      <c r="I34" s="162" t="s">
        <v>590</v>
      </c>
      <c r="J34" s="122">
        <f t="shared" si="6"/>
        <v>0</v>
      </c>
      <c r="K34" s="122">
        <f t="shared" si="4"/>
        <v>0</v>
      </c>
      <c r="L34" s="163">
        <f t="shared" si="5"/>
        <v>0</v>
      </c>
      <c r="M34" s="164" t="str">
        <f t="shared" si="2"/>
        <v/>
      </c>
      <c r="O34" s="153"/>
      <c r="P34" s="154"/>
      <c r="Q34" s="155"/>
    </row>
    <row r="35" spans="1:17" s="125" customFormat="1" ht="21.75" customHeight="1" x14ac:dyDescent="0.35">
      <c r="A35" s="159"/>
      <c r="B35" s="158" t="s">
        <v>590</v>
      </c>
      <c r="C35" s="123"/>
      <c r="D35" s="124"/>
      <c r="E35" s="126">
        <v>0</v>
      </c>
      <c r="F35" s="162" t="s">
        <v>590</v>
      </c>
      <c r="G35" s="122">
        <f t="shared" si="0"/>
        <v>0</v>
      </c>
      <c r="H35" s="122">
        <f t="shared" si="1"/>
        <v>0</v>
      </c>
      <c r="I35" s="162" t="s">
        <v>590</v>
      </c>
      <c r="J35" s="122">
        <f t="shared" si="6"/>
        <v>0</v>
      </c>
      <c r="K35" s="122">
        <f t="shared" si="4"/>
        <v>0</v>
      </c>
      <c r="L35" s="163">
        <f t="shared" si="5"/>
        <v>0</v>
      </c>
      <c r="M35" s="164" t="str">
        <f t="shared" si="2"/>
        <v/>
      </c>
      <c r="O35" s="153"/>
      <c r="P35" s="154"/>
      <c r="Q35" s="155"/>
    </row>
    <row r="36" spans="1:17" s="125" customFormat="1" ht="21.75" customHeight="1" x14ac:dyDescent="0.35">
      <c r="A36" s="159"/>
      <c r="B36" s="158" t="s">
        <v>590</v>
      </c>
      <c r="C36" s="123"/>
      <c r="D36" s="124"/>
      <c r="E36" s="126">
        <v>0</v>
      </c>
      <c r="F36" s="162" t="s">
        <v>590</v>
      </c>
      <c r="G36" s="122">
        <f t="shared" si="0"/>
        <v>0</v>
      </c>
      <c r="H36" s="122">
        <f t="shared" si="1"/>
        <v>0</v>
      </c>
      <c r="I36" s="162" t="s">
        <v>590</v>
      </c>
      <c r="J36" s="122">
        <f t="shared" si="6"/>
        <v>0</v>
      </c>
      <c r="K36" s="122">
        <f t="shared" si="4"/>
        <v>0</v>
      </c>
      <c r="L36" s="163">
        <f t="shared" si="5"/>
        <v>0</v>
      </c>
      <c r="M36" s="164" t="str">
        <f t="shared" si="2"/>
        <v/>
      </c>
      <c r="O36" s="153"/>
      <c r="P36" s="154"/>
      <c r="Q36" s="155"/>
    </row>
    <row r="37" spans="1:17" s="125" customFormat="1" ht="21.75" customHeight="1" x14ac:dyDescent="0.35">
      <c r="A37" s="159"/>
      <c r="B37" s="158" t="s">
        <v>590</v>
      </c>
      <c r="C37" s="123"/>
      <c r="D37" s="124"/>
      <c r="E37" s="126">
        <v>0</v>
      </c>
      <c r="F37" s="162" t="s">
        <v>590</v>
      </c>
      <c r="G37" s="122">
        <f t="shared" si="0"/>
        <v>0</v>
      </c>
      <c r="H37" s="122">
        <f t="shared" si="1"/>
        <v>0</v>
      </c>
      <c r="I37" s="162" t="s">
        <v>590</v>
      </c>
      <c r="J37" s="122">
        <f t="shared" si="6"/>
        <v>0</v>
      </c>
      <c r="K37" s="122">
        <f t="shared" si="4"/>
        <v>0</v>
      </c>
      <c r="L37" s="163">
        <f t="shared" si="5"/>
        <v>0</v>
      </c>
      <c r="M37" s="164" t="str">
        <f t="shared" si="2"/>
        <v/>
      </c>
      <c r="O37" s="153"/>
      <c r="P37" s="154"/>
      <c r="Q37" s="155"/>
    </row>
    <row r="38" spans="1:17" s="125" customFormat="1" ht="21.75" customHeight="1" x14ac:dyDescent="0.35">
      <c r="A38" s="159"/>
      <c r="B38" s="158" t="s">
        <v>590</v>
      </c>
      <c r="C38" s="123"/>
      <c r="D38" s="124"/>
      <c r="E38" s="126">
        <v>0</v>
      </c>
      <c r="F38" s="162" t="s">
        <v>590</v>
      </c>
      <c r="G38" s="122">
        <f t="shared" si="0"/>
        <v>0</v>
      </c>
      <c r="H38" s="122">
        <f t="shared" si="1"/>
        <v>0</v>
      </c>
      <c r="I38" s="162" t="s">
        <v>590</v>
      </c>
      <c r="J38" s="122">
        <f t="shared" si="6"/>
        <v>0</v>
      </c>
      <c r="K38" s="122">
        <f t="shared" si="4"/>
        <v>0</v>
      </c>
      <c r="L38" s="163">
        <f t="shared" si="5"/>
        <v>0</v>
      </c>
      <c r="M38" s="164" t="str">
        <f t="shared" si="2"/>
        <v/>
      </c>
      <c r="O38" s="153"/>
      <c r="P38" s="154"/>
      <c r="Q38" s="155"/>
    </row>
    <row r="39" spans="1:17" s="125" customFormat="1" ht="21.75" customHeight="1" x14ac:dyDescent="0.35">
      <c r="A39" s="159"/>
      <c r="B39" s="158" t="s">
        <v>590</v>
      </c>
      <c r="C39" s="123"/>
      <c r="D39" s="124"/>
      <c r="E39" s="126">
        <v>0</v>
      </c>
      <c r="F39" s="162" t="s">
        <v>590</v>
      </c>
      <c r="G39" s="122">
        <f t="shared" si="0"/>
        <v>0</v>
      </c>
      <c r="H39" s="122">
        <f t="shared" si="1"/>
        <v>0</v>
      </c>
      <c r="I39" s="162" t="s">
        <v>590</v>
      </c>
      <c r="J39" s="122">
        <f t="shared" si="6"/>
        <v>0</v>
      </c>
      <c r="K39" s="122">
        <f t="shared" si="4"/>
        <v>0</v>
      </c>
      <c r="L39" s="163">
        <f t="shared" si="5"/>
        <v>0</v>
      </c>
      <c r="M39" s="164" t="str">
        <f t="shared" si="2"/>
        <v/>
      </c>
      <c r="O39" s="153"/>
      <c r="P39" s="154"/>
      <c r="Q39" s="155"/>
    </row>
    <row r="40" spans="1:17" s="125" customFormat="1" ht="21.75" customHeight="1" x14ac:dyDescent="0.35">
      <c r="A40" s="159"/>
      <c r="B40" s="158" t="s">
        <v>590</v>
      </c>
      <c r="C40" s="123"/>
      <c r="D40" s="124"/>
      <c r="E40" s="126">
        <v>0</v>
      </c>
      <c r="F40" s="162" t="s">
        <v>590</v>
      </c>
      <c r="G40" s="122">
        <f t="shared" si="0"/>
        <v>0</v>
      </c>
      <c r="H40" s="122">
        <f t="shared" si="1"/>
        <v>0</v>
      </c>
      <c r="I40" s="162" t="s">
        <v>590</v>
      </c>
      <c r="J40" s="122">
        <f t="shared" si="6"/>
        <v>0</v>
      </c>
      <c r="K40" s="122">
        <f t="shared" si="4"/>
        <v>0</v>
      </c>
      <c r="L40" s="163">
        <f t="shared" si="5"/>
        <v>0</v>
      </c>
      <c r="M40" s="164" t="str">
        <f t="shared" si="2"/>
        <v/>
      </c>
      <c r="O40" s="153"/>
      <c r="P40" s="154"/>
      <c r="Q40" s="155"/>
    </row>
    <row r="41" spans="1:17" s="125" customFormat="1" ht="21.75" customHeight="1" x14ac:dyDescent="0.35">
      <c r="A41" s="159"/>
      <c r="B41" s="158" t="s">
        <v>590</v>
      </c>
      <c r="C41" s="123"/>
      <c r="D41" s="124"/>
      <c r="E41" s="126">
        <v>0</v>
      </c>
      <c r="F41" s="162" t="s">
        <v>590</v>
      </c>
      <c r="G41" s="122">
        <f t="shared" si="0"/>
        <v>0</v>
      </c>
      <c r="H41" s="122">
        <f t="shared" si="1"/>
        <v>0</v>
      </c>
      <c r="I41" s="162" t="s">
        <v>590</v>
      </c>
      <c r="J41" s="122">
        <f t="shared" si="6"/>
        <v>0</v>
      </c>
      <c r="K41" s="122">
        <f t="shared" si="4"/>
        <v>0</v>
      </c>
      <c r="L41" s="163">
        <f t="shared" si="5"/>
        <v>0</v>
      </c>
      <c r="M41" s="164" t="str">
        <f t="shared" si="2"/>
        <v/>
      </c>
      <c r="O41" s="153"/>
      <c r="P41" s="154"/>
      <c r="Q41" s="155"/>
    </row>
    <row r="42" spans="1:17" s="98" customFormat="1" ht="26.25" customHeight="1" x14ac:dyDescent="0.4">
      <c r="A42" s="421" t="s">
        <v>58</v>
      </c>
      <c r="B42" s="421"/>
      <c r="C42" s="421"/>
      <c r="D42" s="421"/>
      <c r="E42" s="421"/>
      <c r="F42" s="421"/>
      <c r="G42" s="421"/>
      <c r="H42" s="421"/>
      <c r="I42" s="421"/>
      <c r="J42" s="421"/>
      <c r="K42" s="421"/>
      <c r="L42" s="165">
        <f>SUM(L7:L41)</f>
        <v>0</v>
      </c>
      <c r="M42" s="166">
        <f>SUM(M8:M41)</f>
        <v>0</v>
      </c>
      <c r="O42" s="153"/>
      <c r="P42" s="154"/>
      <c r="Q42" s="155"/>
    </row>
    <row r="43" spans="1:17" s="98" customFormat="1" ht="36" customHeight="1" thickBot="1" x14ac:dyDescent="0.35">
      <c r="B43" s="113"/>
      <c r="D43" s="99"/>
      <c r="I43" s="432" t="s">
        <v>601</v>
      </c>
      <c r="J43" s="433"/>
      <c r="K43" s="433"/>
      <c r="L43" s="433"/>
      <c r="M43" s="433"/>
      <c r="O43" s="153"/>
      <c r="P43" s="154"/>
      <c r="Q43" s="155"/>
    </row>
    <row r="44" spans="1:17" ht="33" customHeight="1" x14ac:dyDescent="0.3">
      <c r="B44" s="424" t="s">
        <v>30</v>
      </c>
      <c r="C44" s="425"/>
      <c r="D44" s="425"/>
      <c r="E44" s="61"/>
      <c r="F44" s="426" t="s">
        <v>603</v>
      </c>
      <c r="G44" s="426"/>
      <c r="H44" s="61"/>
      <c r="I44" s="434"/>
      <c r="J44" s="434"/>
      <c r="K44" s="434"/>
      <c r="L44" s="434"/>
      <c r="M44" s="434"/>
    </row>
    <row r="45" spans="1:17" ht="75" customHeight="1" x14ac:dyDescent="0.3">
      <c r="B45" s="137" t="s">
        <v>31</v>
      </c>
      <c r="C45" s="138" t="s">
        <v>582</v>
      </c>
      <c r="D45" s="139" t="s">
        <v>598</v>
      </c>
      <c r="E45" s="115"/>
      <c r="F45" s="426"/>
      <c r="G45" s="426"/>
      <c r="H45" s="116"/>
      <c r="I45" s="434"/>
      <c r="J45" s="434"/>
      <c r="K45" s="434"/>
      <c r="L45" s="434"/>
      <c r="M45" s="434"/>
    </row>
    <row r="46" spans="1:17" ht="44.25" customHeight="1" x14ac:dyDescent="0.35">
      <c r="B46" s="129" t="s">
        <v>32</v>
      </c>
      <c r="C46" s="132">
        <v>0</v>
      </c>
      <c r="D46" s="133" t="str">
        <f>IF($L$42=0,"",C46/$L$42)</f>
        <v/>
      </c>
      <c r="E46" s="115"/>
      <c r="F46" s="426"/>
      <c r="G46" s="426"/>
      <c r="H46" s="116"/>
      <c r="I46" s="434"/>
      <c r="J46" s="434"/>
      <c r="K46" s="434"/>
      <c r="L46" s="434"/>
      <c r="M46" s="434"/>
    </row>
    <row r="47" spans="1:17" ht="33" customHeight="1" x14ac:dyDescent="0.35">
      <c r="B47" s="130" t="s">
        <v>33</v>
      </c>
      <c r="C47" s="132">
        <v>0</v>
      </c>
      <c r="D47" s="133" t="str">
        <f t="shared" ref="D47:D55" si="7">IF($L$42=0,"",C47/$L$42)</f>
        <v/>
      </c>
      <c r="E47" s="115"/>
      <c r="F47" s="426"/>
      <c r="G47" s="426"/>
      <c r="H47" s="116"/>
      <c r="I47" s="434"/>
      <c r="J47" s="434"/>
      <c r="K47" s="434"/>
      <c r="L47" s="434"/>
      <c r="M47" s="434"/>
    </row>
    <row r="48" spans="1:17" ht="27.75" customHeight="1" x14ac:dyDescent="0.35">
      <c r="B48" s="134"/>
      <c r="C48" s="132">
        <v>0</v>
      </c>
      <c r="D48" s="133" t="str">
        <f t="shared" si="7"/>
        <v/>
      </c>
      <c r="E48" s="61"/>
      <c r="F48" s="426"/>
      <c r="G48" s="426"/>
      <c r="H48" s="102"/>
      <c r="I48" s="434"/>
      <c r="J48" s="434"/>
      <c r="K48" s="434"/>
      <c r="L48" s="434"/>
      <c r="M48" s="434"/>
    </row>
    <row r="49" spans="2:13" ht="20.25" customHeight="1" x14ac:dyDescent="0.3">
      <c r="B49" s="135"/>
      <c r="C49" s="132">
        <v>0</v>
      </c>
      <c r="D49" s="133" t="str">
        <f t="shared" si="7"/>
        <v/>
      </c>
      <c r="E49" s="61"/>
      <c r="F49" s="426"/>
      <c r="G49" s="426"/>
      <c r="H49" s="102"/>
      <c r="I49" s="434"/>
      <c r="J49" s="434"/>
      <c r="K49" s="434"/>
      <c r="L49" s="434"/>
      <c r="M49" s="434"/>
    </row>
    <row r="50" spans="2:13" ht="20.25" customHeight="1" x14ac:dyDescent="0.3">
      <c r="B50" s="135"/>
      <c r="C50" s="132">
        <v>0</v>
      </c>
      <c r="D50" s="133" t="str">
        <f t="shared" si="7"/>
        <v/>
      </c>
      <c r="E50" s="61"/>
      <c r="F50" s="426"/>
      <c r="G50" s="426"/>
      <c r="H50" s="102"/>
      <c r="I50" s="434"/>
      <c r="J50" s="434"/>
      <c r="K50" s="434"/>
      <c r="L50" s="434"/>
      <c r="M50" s="434"/>
    </row>
    <row r="51" spans="2:13" ht="20.25" customHeight="1" x14ac:dyDescent="0.3">
      <c r="B51" s="135"/>
      <c r="C51" s="132">
        <v>0</v>
      </c>
      <c r="D51" s="133" t="str">
        <f t="shared" si="7"/>
        <v/>
      </c>
      <c r="E51" s="61"/>
      <c r="F51" s="426"/>
      <c r="G51" s="426"/>
      <c r="H51" s="102"/>
      <c r="I51" s="434"/>
      <c r="J51" s="434"/>
      <c r="K51" s="434"/>
      <c r="L51" s="434"/>
      <c r="M51" s="434"/>
    </row>
    <row r="52" spans="2:13" ht="20.25" customHeight="1" x14ac:dyDescent="0.3">
      <c r="B52" s="135"/>
      <c r="C52" s="132">
        <v>0</v>
      </c>
      <c r="D52" s="133" t="str">
        <f t="shared" si="7"/>
        <v/>
      </c>
      <c r="E52" s="61"/>
      <c r="F52" s="426"/>
      <c r="G52" s="426"/>
      <c r="I52" s="434"/>
      <c r="J52" s="434"/>
      <c r="K52" s="434"/>
      <c r="L52" s="434"/>
      <c r="M52" s="434"/>
    </row>
    <row r="53" spans="2:13" ht="20.25" customHeight="1" x14ac:dyDescent="0.3">
      <c r="B53" s="135"/>
      <c r="C53" s="132">
        <v>0</v>
      </c>
      <c r="D53" s="133" t="str">
        <f t="shared" si="7"/>
        <v/>
      </c>
      <c r="E53" s="61"/>
      <c r="F53" s="426"/>
      <c r="G53" s="426"/>
      <c r="I53" s="434"/>
      <c r="J53" s="434"/>
      <c r="K53" s="434"/>
      <c r="L53" s="434"/>
      <c r="M53" s="434"/>
    </row>
    <row r="54" spans="2:13" ht="20.25" customHeight="1" x14ac:dyDescent="0.3">
      <c r="B54" s="135"/>
      <c r="C54" s="132">
        <v>0</v>
      </c>
      <c r="D54" s="133" t="str">
        <f t="shared" si="7"/>
        <v/>
      </c>
      <c r="E54" s="61"/>
      <c r="F54" s="426"/>
      <c r="G54" s="426"/>
      <c r="I54" s="434"/>
      <c r="J54" s="434"/>
      <c r="K54" s="434"/>
      <c r="L54" s="434"/>
      <c r="M54" s="434"/>
    </row>
    <row r="55" spans="2:13" ht="20.25" customHeight="1" thickBot="1" x14ac:dyDescent="0.35">
      <c r="B55" s="135"/>
      <c r="C55" s="132">
        <v>0</v>
      </c>
      <c r="D55" s="140" t="str">
        <f t="shared" si="7"/>
        <v/>
      </c>
      <c r="E55" s="61"/>
      <c r="F55" s="426"/>
      <c r="G55" s="426"/>
      <c r="I55" s="434"/>
      <c r="J55" s="434"/>
      <c r="K55" s="434"/>
      <c r="L55" s="434"/>
      <c r="M55" s="434"/>
    </row>
    <row r="56" spans="2:13" ht="65.25" customHeight="1" thickTop="1" thickBot="1" x14ac:dyDescent="0.4">
      <c r="B56" s="136" t="s">
        <v>59</v>
      </c>
      <c r="C56" s="141">
        <f>SUM(C46:C55)</f>
        <v>0</v>
      </c>
      <c r="D56" s="142">
        <f>SUM(D46:D55)</f>
        <v>0</v>
      </c>
      <c r="E56" s="61" t="s">
        <v>60</v>
      </c>
      <c r="F56" s="426"/>
      <c r="G56" s="426"/>
      <c r="I56" s="434"/>
      <c r="J56" s="434"/>
      <c r="K56" s="434"/>
      <c r="L56" s="434"/>
      <c r="M56" s="434"/>
    </row>
    <row r="57" spans="2:13" ht="21.6" thickBot="1" x14ac:dyDescent="0.35">
      <c r="D57" s="104"/>
      <c r="F57" s="61"/>
      <c r="G57" s="83"/>
      <c r="H57" s="84"/>
      <c r="I57" s="434"/>
      <c r="J57" s="434"/>
      <c r="K57" s="434"/>
      <c r="L57" s="434"/>
      <c r="M57" s="434"/>
    </row>
    <row r="58" spans="2:13" s="104" customFormat="1" ht="19.5" customHeight="1" x14ac:dyDescent="0.4">
      <c r="B58" s="143" t="s">
        <v>61</v>
      </c>
      <c r="C58" s="144">
        <f>D56</f>
        <v>0</v>
      </c>
      <c r="I58" s="434"/>
      <c r="J58" s="434"/>
      <c r="K58" s="434"/>
      <c r="L58" s="434"/>
      <c r="M58" s="434"/>
    </row>
    <row r="59" spans="2:13" s="104" customFormat="1" ht="19.5" customHeight="1" x14ac:dyDescent="0.4">
      <c r="B59" s="145" t="s">
        <v>58</v>
      </c>
      <c r="C59" s="146">
        <f>L42</f>
        <v>0</v>
      </c>
      <c r="I59" s="434"/>
      <c r="J59" s="434"/>
      <c r="K59" s="434"/>
      <c r="L59" s="434"/>
      <c r="M59" s="434"/>
    </row>
    <row r="60" spans="2:13" s="104" customFormat="1" ht="19.5" customHeight="1" thickBot="1" x14ac:dyDescent="0.35">
      <c r="B60" s="110" t="s">
        <v>35</v>
      </c>
      <c r="C60" s="111">
        <f>C58-C59</f>
        <v>0</v>
      </c>
      <c r="D60" s="105"/>
      <c r="I60" s="434"/>
      <c r="J60" s="434"/>
      <c r="K60" s="434"/>
      <c r="L60" s="434"/>
      <c r="M60" s="434"/>
    </row>
    <row r="61" spans="2:13" x14ac:dyDescent="0.3">
      <c r="D61" s="106"/>
      <c r="E61" s="97"/>
      <c r="F61" s="83"/>
      <c r="G61" s="83"/>
      <c r="H61" s="84"/>
      <c r="I61" s="434"/>
      <c r="J61" s="434"/>
      <c r="K61" s="434"/>
      <c r="L61" s="434"/>
      <c r="M61" s="434"/>
    </row>
    <row r="62" spans="2:13" ht="92.25" customHeight="1" x14ac:dyDescent="0.3">
      <c r="D62" s="106"/>
      <c r="E62" s="97"/>
      <c r="F62" s="83"/>
      <c r="G62" s="83"/>
      <c r="H62" s="84"/>
      <c r="I62" s="434"/>
      <c r="J62" s="434"/>
      <c r="K62" s="434"/>
      <c r="L62" s="434"/>
      <c r="M62" s="434"/>
    </row>
    <row r="63" spans="2:13" ht="87.75" hidden="1" customHeight="1" x14ac:dyDescent="0.3">
      <c r="D63" s="106"/>
      <c r="E63" s="97"/>
      <c r="F63" s="83"/>
      <c r="G63" s="83"/>
      <c r="H63" s="84"/>
      <c r="I63" s="434"/>
      <c r="J63" s="434"/>
      <c r="K63" s="434"/>
      <c r="L63" s="434"/>
      <c r="M63" s="434"/>
    </row>
    <row r="64" spans="2:13" x14ac:dyDescent="0.3">
      <c r="D64" s="106"/>
      <c r="E64" s="97"/>
      <c r="F64" s="83"/>
      <c r="G64" s="83"/>
      <c r="H64" s="84"/>
    </row>
    <row r="65" spans="4:8" x14ac:dyDescent="0.3">
      <c r="D65" s="106"/>
      <c r="E65" s="97"/>
      <c r="F65" s="83"/>
      <c r="G65" s="83"/>
      <c r="H65" s="84"/>
    </row>
    <row r="66" spans="4:8" x14ac:dyDescent="0.3">
      <c r="D66" s="106"/>
      <c r="E66" s="97"/>
      <c r="F66" s="83"/>
      <c r="G66" s="83"/>
      <c r="H66" s="101"/>
    </row>
    <row r="67" spans="4:8" x14ac:dyDescent="0.3">
      <c r="D67" s="107"/>
      <c r="E67" s="97"/>
      <c r="F67" s="83"/>
    </row>
    <row r="68" spans="4:8" x14ac:dyDescent="0.3">
      <c r="D68" s="112"/>
      <c r="F68" s="83"/>
    </row>
  </sheetData>
  <mergeCells count="10">
    <mergeCell ref="I43:M63"/>
    <mergeCell ref="B44:D44"/>
    <mergeCell ref="F44:G56"/>
    <mergeCell ref="O5:Q6"/>
    <mergeCell ref="B1:M1"/>
    <mergeCell ref="C3:E3"/>
    <mergeCell ref="A5:E6"/>
    <mergeCell ref="F5:K6"/>
    <mergeCell ref="L5:M6"/>
    <mergeCell ref="A42:K42"/>
  </mergeCells>
  <dataValidations count="3">
    <dataValidation showInputMessage="1" showErrorMessage="1" sqref="D43:D1048576 D4 D7:D41 D2" xr:uid="{630BA929-E0F4-43F3-A2EB-B987130527F6}"/>
    <dataValidation allowBlank="1" showInputMessage="1" showErrorMessage="1" prompt="Sélectionnez le taux de retour des taxes de votre organisme. _x000a_" sqref="I7" xr:uid="{5D61DA82-8866-4B91-B044-A4DCD2E2AE7C}"/>
    <dataValidation allowBlank="1" showInputMessage="1" showErrorMessage="1" prompt="Les dépenses les plus courantes sont disponibles en menu déroulant mais vous pouvez tapez vous-même au besoin le type de dépenses prévues." sqref="B7" xr:uid="{412C5097-40EA-4BD5-96CE-6959697B9A4F}"/>
  </dataValidations>
  <printOptions horizontalCentered="1"/>
  <pageMargins left="0.70866141732283472" right="0.70866141732283472" top="0.74803149606299213" bottom="0.74803149606299213" header="0.31496062992125984" footer="0.31496062992125984"/>
  <pageSetup paperSize="5" scale="50" fitToHeight="2" orientation="landscape" verticalDpi="0" r:id="rId1"/>
  <rowBreaks count="1" manualBreakCount="1">
    <brk id="42"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60A3680-313F-40D9-B63D-67524744ABDC}">
          <x14:formula1>
            <xm:f>Listes!$A$20:$A$29</xm:f>
          </x14:formula1>
          <xm:sqref>B8:B41</xm:sqref>
        </x14:dataValidation>
        <x14:dataValidation type="list" allowBlank="1" showInputMessage="1" showErrorMessage="1" xr:uid="{437EA91A-6FAA-45AA-B999-DC72ED4B389A}">
          <x14:formula1>
            <xm:f>Listes!$C$9:$C$11</xm:f>
          </x14:formula1>
          <xm:sqref>F8:F41</xm:sqref>
        </x14:dataValidation>
        <x14:dataValidation type="list" allowBlank="1" showInputMessage="1" showErrorMessage="1" xr:uid="{B5C939B8-871C-405B-A931-F47F110AC7F2}">
          <x14:formula1>
            <xm:f>Listes!$A$33:$A$38</xm:f>
          </x14:formula1>
          <xm:sqref>I8:I41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2"/>
  <dimension ref="A1:M52"/>
  <sheetViews>
    <sheetView topLeftCell="A27" workbookViewId="0">
      <selection activeCell="C53" sqref="C53"/>
    </sheetView>
  </sheetViews>
  <sheetFormatPr baseColWidth="10" defaultColWidth="11.44140625" defaultRowHeight="14.4" x14ac:dyDescent="0.3"/>
  <cols>
    <col min="1" max="1" width="28.5546875" style="18" customWidth="1"/>
    <col min="2" max="2" width="52.33203125" style="18" customWidth="1"/>
    <col min="3" max="16384" width="11.44140625" style="18"/>
  </cols>
  <sheetData>
    <row r="1" spans="1:13" x14ac:dyDescent="0.3">
      <c r="A1" s="117" t="s">
        <v>65</v>
      </c>
      <c r="B1" s="18" t="s">
        <v>32</v>
      </c>
      <c r="C1" s="18" t="s">
        <v>66</v>
      </c>
      <c r="D1" s="18" t="s">
        <v>67</v>
      </c>
      <c r="H1" s="18" t="s">
        <v>68</v>
      </c>
      <c r="J1" s="18" t="s">
        <v>69</v>
      </c>
      <c r="M1" s="18" t="s">
        <v>70</v>
      </c>
    </row>
    <row r="2" spans="1:13" x14ac:dyDescent="0.3">
      <c r="A2" s="18" t="s">
        <v>71</v>
      </c>
      <c r="B2" s="18" t="s">
        <v>33</v>
      </c>
      <c r="C2" s="18" t="s">
        <v>72</v>
      </c>
      <c r="D2" s="18" t="s">
        <v>73</v>
      </c>
      <c r="H2" s="18" t="s">
        <v>74</v>
      </c>
      <c r="J2" s="18" t="s">
        <v>75</v>
      </c>
      <c r="M2" s="18" t="s">
        <v>76</v>
      </c>
    </row>
    <row r="3" spans="1:13" x14ac:dyDescent="0.3">
      <c r="A3" s="18" t="s">
        <v>77</v>
      </c>
      <c r="C3" s="18" t="s">
        <v>78</v>
      </c>
      <c r="H3" s="18" t="s">
        <v>79</v>
      </c>
      <c r="J3" s="18" t="s">
        <v>80</v>
      </c>
      <c r="M3" s="18" t="s">
        <v>81</v>
      </c>
    </row>
    <row r="4" spans="1:13" x14ac:dyDescent="0.3">
      <c r="A4" s="18" t="s">
        <v>82</v>
      </c>
      <c r="J4" s="18" t="s">
        <v>84</v>
      </c>
      <c r="M4" s="18" t="s">
        <v>85</v>
      </c>
    </row>
    <row r="6" spans="1:13" x14ac:dyDescent="0.3">
      <c r="B6" s="18" t="s">
        <v>614</v>
      </c>
    </row>
    <row r="7" spans="1:13" x14ac:dyDescent="0.3">
      <c r="A7" s="18" t="s">
        <v>86</v>
      </c>
      <c r="B7" s="18" t="s">
        <v>634</v>
      </c>
      <c r="J7" s="18" t="s">
        <v>87</v>
      </c>
      <c r="M7" s="18" t="s">
        <v>88</v>
      </c>
    </row>
    <row r="8" spans="1:13" x14ac:dyDescent="0.3">
      <c r="A8" s="18" t="s">
        <v>89</v>
      </c>
      <c r="B8" s="18" t="s">
        <v>635</v>
      </c>
    </row>
    <row r="9" spans="1:13" x14ac:dyDescent="0.3">
      <c r="A9" s="18" t="s">
        <v>590</v>
      </c>
      <c r="B9" s="18" t="s">
        <v>636</v>
      </c>
      <c r="C9" s="18" t="s">
        <v>590</v>
      </c>
      <c r="D9" s="18" t="s">
        <v>590</v>
      </c>
      <c r="F9" s="18" t="s">
        <v>590</v>
      </c>
    </row>
    <row r="10" spans="1:13" ht="15.6" x14ac:dyDescent="0.3">
      <c r="A10" s="18" t="s">
        <v>90</v>
      </c>
      <c r="B10" s="18" t="s">
        <v>637</v>
      </c>
      <c r="C10" s="18" t="s">
        <v>91</v>
      </c>
      <c r="D10" s="18" t="s">
        <v>91</v>
      </c>
      <c r="F10" s="118" t="s">
        <v>92</v>
      </c>
    </row>
    <row r="11" spans="1:13" ht="15.6" x14ac:dyDescent="0.3">
      <c r="A11" s="18" t="s">
        <v>93</v>
      </c>
      <c r="B11" s="18" t="s">
        <v>638</v>
      </c>
      <c r="C11" s="18" t="s">
        <v>94</v>
      </c>
      <c r="D11" s="18" t="s">
        <v>94</v>
      </c>
      <c r="F11" s="119" t="s">
        <v>95</v>
      </c>
    </row>
    <row r="12" spans="1:13" ht="15.6" x14ac:dyDescent="0.3">
      <c r="B12" s="18" t="s">
        <v>639</v>
      </c>
      <c r="F12" s="119"/>
    </row>
    <row r="13" spans="1:13" ht="15.6" x14ac:dyDescent="0.3">
      <c r="A13" s="18" t="s">
        <v>96</v>
      </c>
      <c r="B13" s="18" t="s">
        <v>640</v>
      </c>
      <c r="D13" s="18" t="s">
        <v>97</v>
      </c>
      <c r="F13" s="119" t="s">
        <v>98</v>
      </c>
    </row>
    <row r="14" spans="1:13" x14ac:dyDescent="0.3">
      <c r="A14" s="18" t="s">
        <v>99</v>
      </c>
      <c r="B14" s="18" t="s">
        <v>641</v>
      </c>
    </row>
    <row r="15" spans="1:13" x14ac:dyDescent="0.3">
      <c r="A15" s="18" t="s">
        <v>100</v>
      </c>
      <c r="B15" s="18" t="s">
        <v>642</v>
      </c>
    </row>
    <row r="16" spans="1:13" x14ac:dyDescent="0.3">
      <c r="A16" s="18" t="s">
        <v>101</v>
      </c>
    </row>
    <row r="17" spans="1:3" x14ac:dyDescent="0.3">
      <c r="A17" s="18" t="s">
        <v>102</v>
      </c>
    </row>
    <row r="18" spans="1:3" x14ac:dyDescent="0.3">
      <c r="A18" s="18" t="s">
        <v>103</v>
      </c>
    </row>
    <row r="20" spans="1:3" x14ac:dyDescent="0.3">
      <c r="A20" s="18" t="s">
        <v>590</v>
      </c>
      <c r="C20" s="18" t="s">
        <v>590</v>
      </c>
    </row>
    <row r="21" spans="1:3" x14ac:dyDescent="0.3">
      <c r="A21" s="18" t="s">
        <v>34</v>
      </c>
      <c r="C21" s="18" t="s">
        <v>104</v>
      </c>
    </row>
    <row r="22" spans="1:3" x14ac:dyDescent="0.3">
      <c r="A22" s="18" t="s">
        <v>83</v>
      </c>
      <c r="C22" s="18" t="s">
        <v>105</v>
      </c>
    </row>
    <row r="23" spans="1:3" x14ac:dyDescent="0.3">
      <c r="A23" s="18" t="s">
        <v>29</v>
      </c>
      <c r="C23" s="18" t="s">
        <v>106</v>
      </c>
    </row>
    <row r="24" spans="1:3" x14ac:dyDescent="0.3">
      <c r="A24" s="18" t="s">
        <v>107</v>
      </c>
      <c r="C24" s="18" t="s">
        <v>108</v>
      </c>
    </row>
    <row r="25" spans="1:3" x14ac:dyDescent="0.3">
      <c r="A25" s="18" t="s">
        <v>109</v>
      </c>
      <c r="C25" s="18" t="s">
        <v>110</v>
      </c>
    </row>
    <row r="26" spans="1:3" x14ac:dyDescent="0.3">
      <c r="A26" s="18" t="s">
        <v>111</v>
      </c>
      <c r="C26" s="18" t="s">
        <v>112</v>
      </c>
    </row>
    <row r="27" spans="1:3" x14ac:dyDescent="0.3">
      <c r="A27" s="18" t="s">
        <v>115</v>
      </c>
      <c r="C27" s="18" t="s">
        <v>114</v>
      </c>
    </row>
    <row r="28" spans="1:3" x14ac:dyDescent="0.3">
      <c r="A28" s="18" t="s">
        <v>116</v>
      </c>
    </row>
    <row r="29" spans="1:3" x14ac:dyDescent="0.3">
      <c r="A29" s="18" t="s">
        <v>117</v>
      </c>
    </row>
    <row r="30" spans="1:3" x14ac:dyDescent="0.3">
      <c r="C30" s="18" t="s">
        <v>590</v>
      </c>
    </row>
    <row r="31" spans="1:3" x14ac:dyDescent="0.3">
      <c r="C31" s="18" t="s">
        <v>29</v>
      </c>
    </row>
    <row r="32" spans="1:3" x14ac:dyDescent="0.3">
      <c r="C32" s="18" t="s">
        <v>107</v>
      </c>
    </row>
    <row r="33" spans="1:3" x14ac:dyDescent="0.3">
      <c r="A33" s="18" t="s">
        <v>590</v>
      </c>
      <c r="C33" s="18" t="s">
        <v>619</v>
      </c>
    </row>
    <row r="34" spans="1:3" x14ac:dyDescent="0.3">
      <c r="A34" s="98" t="s">
        <v>118</v>
      </c>
      <c r="C34" s="18" t="s">
        <v>109</v>
      </c>
    </row>
    <row r="35" spans="1:3" x14ac:dyDescent="0.3">
      <c r="A35" s="98" t="s">
        <v>119</v>
      </c>
      <c r="C35" s="18" t="s">
        <v>618</v>
      </c>
    </row>
    <row r="36" spans="1:3" x14ac:dyDescent="0.3">
      <c r="A36" s="98" t="s">
        <v>120</v>
      </c>
      <c r="C36" s="18" t="s">
        <v>113</v>
      </c>
    </row>
    <row r="37" spans="1:3" x14ac:dyDescent="0.3">
      <c r="A37" s="98" t="s">
        <v>121</v>
      </c>
      <c r="C37" s="18" t="s">
        <v>116</v>
      </c>
    </row>
    <row r="38" spans="1:3" x14ac:dyDescent="0.3">
      <c r="A38" s="98" t="s">
        <v>122</v>
      </c>
      <c r="C38" s="18" t="s">
        <v>117</v>
      </c>
    </row>
    <row r="40" spans="1:3" x14ac:dyDescent="0.3">
      <c r="A40" s="18" t="s">
        <v>590</v>
      </c>
    </row>
    <row r="41" spans="1:3" x14ac:dyDescent="0.3">
      <c r="A41" s="18" t="s">
        <v>34</v>
      </c>
    </row>
    <row r="42" spans="1:3" x14ac:dyDescent="0.3">
      <c r="A42" s="18" t="s">
        <v>83</v>
      </c>
    </row>
    <row r="43" spans="1:3" x14ac:dyDescent="0.3">
      <c r="A43" s="18" t="s">
        <v>117</v>
      </c>
      <c r="C43" s="18" t="s">
        <v>668</v>
      </c>
    </row>
    <row r="44" spans="1:3" ht="15.6" x14ac:dyDescent="0.3">
      <c r="C44" s="259" t="s">
        <v>672</v>
      </c>
    </row>
    <row r="45" spans="1:3" ht="15.6" x14ac:dyDescent="0.3">
      <c r="C45" s="259" t="s">
        <v>669</v>
      </c>
    </row>
    <row r="46" spans="1:3" ht="15.6" x14ac:dyDescent="0.3">
      <c r="C46" s="259" t="s">
        <v>670</v>
      </c>
    </row>
    <row r="47" spans="1:3" ht="15.6" x14ac:dyDescent="0.3">
      <c r="A47" s="18" t="s">
        <v>614</v>
      </c>
      <c r="C47" s="259" t="s">
        <v>671</v>
      </c>
    </row>
    <row r="48" spans="1:3" ht="15.6" x14ac:dyDescent="0.3">
      <c r="A48" s="18" t="s">
        <v>615</v>
      </c>
      <c r="C48" s="259" t="s">
        <v>673</v>
      </c>
    </row>
    <row r="49" spans="1:3" ht="15.6" x14ac:dyDescent="0.3">
      <c r="A49" s="18" t="s">
        <v>616</v>
      </c>
      <c r="C49" s="259" t="s">
        <v>674</v>
      </c>
    </row>
    <row r="50" spans="1:3" ht="15.6" x14ac:dyDescent="0.3">
      <c r="C50" s="259" t="s">
        <v>675</v>
      </c>
    </row>
    <row r="51" spans="1:3" ht="15.6" x14ac:dyDescent="0.3">
      <c r="C51" s="259" t="s">
        <v>676</v>
      </c>
    </row>
    <row r="52" spans="1:3" ht="15.6" x14ac:dyDescent="0.3">
      <c r="C52" s="259" t="s">
        <v>677</v>
      </c>
    </row>
  </sheetData>
  <sortState xmlns:xlrd2="http://schemas.microsoft.com/office/spreadsheetml/2017/richdata2" ref="M1:M7">
    <sortCondition ref="M1"/>
  </sortState>
  <customSheetViews>
    <customSheetView guid="{42EB0D31-948E-487B-9AEA-15667FDB69DA}" state="hidden">
      <selection activeCell="M1" sqref="M1:M5"/>
      <pageMargins left="0" right="0" top="0" bottom="0" header="0" footer="0"/>
      <pageSetup orientation="portrait" verticalDpi="0" r:id="rId1"/>
    </customSheetView>
    <customSheetView guid="{8357E57C-93CD-4D85-9F10-C1C33CED634B}" state="hidden">
      <selection activeCell="M1" sqref="M1:M5"/>
      <pageMargins left="0" right="0" top="0" bottom="0" header="0" footer="0"/>
      <pageSetup orientation="portrait" verticalDpi="0" r:id="rId2"/>
    </customSheetView>
    <customSheetView guid="{B2B0569A-4EDE-431B-8646-1918024BEA31}">
      <selection activeCell="M1" sqref="M1:M5"/>
      <pageMargins left="0" right="0" top="0" bottom="0" header="0" footer="0"/>
      <pageSetup orientation="portrait" verticalDpi="0" r:id="rId3"/>
    </customSheetView>
  </customSheetViews>
  <pageMargins left="0.7" right="0.7" top="0.75" bottom="0.75" header="0.3" footer="0.3"/>
  <pageSetup orientation="portrait"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34</vt:i4>
      </vt:variant>
    </vt:vector>
  </HeadingPairs>
  <TitlesOfParts>
    <vt:vector size="45" baseType="lpstr">
      <vt:lpstr>Demande - Montage financier</vt:lpstr>
      <vt:lpstr>Rapport final-Montage financier</vt:lpstr>
      <vt:lpstr>Rapport - Justification Salaire</vt:lpstr>
      <vt:lpstr>Rapport - Justif. Déplacement</vt:lpstr>
      <vt:lpstr>Rapport final PSPS </vt:lpstr>
      <vt:lpstr>calcul</vt:lpstr>
      <vt:lpstr>Rapport final - Budget (PDF)</vt:lpstr>
      <vt:lpstr>Rapport final - Budget</vt:lpstr>
      <vt:lpstr>Listes</vt:lpstr>
      <vt:lpstr>Vision stratégique</vt:lpstr>
      <vt:lpstr>BD</vt:lpstr>
      <vt:lpstr>Champs</vt:lpstr>
      <vt:lpstr>Communication_en_continu</vt:lpstr>
      <vt:lpstr>Consolidation_et_développement_de_l_industrie_touristique</vt:lpstr>
      <vt:lpstr>Création_dun_milieu_de_vie_de_qualité</vt:lpstr>
      <vt:lpstr>Déploiement_des_actions_en_faisant_appel_à_tous_les_partenaires_concernés</vt:lpstr>
      <vt:lpstr>Développement_concerté</vt:lpstr>
      <vt:lpstr>Développement_d_activités_économiques_diversifiées</vt:lpstr>
      <vt:lpstr>Développement_d_une_image_positive_de_la_ruralité</vt:lpstr>
      <vt:lpstr>Développement_dactivités_et_déquipements_culturels_et_de_loisir</vt:lpstr>
      <vt:lpstr>Développement_de_la_culture_entrepreneuriale</vt:lpstr>
      <vt:lpstr>Développement_de_la_villégiature</vt:lpstr>
      <vt:lpstr>Développement_durable</vt:lpstr>
      <vt:lpstr>Développement_économique</vt:lpstr>
      <vt:lpstr>Développement_social_et_culturel</vt:lpstr>
      <vt:lpstr>Interrelation_harmonieuse_entre_les_dimensions_économique_environnementale_sociale_et_culturelle</vt:lpstr>
      <vt:lpstr>Maintien_du_dynamisme_des_organismes</vt:lpstr>
      <vt:lpstr>Maintien_et_création_d_emplois_dans_le_secteur_des_services_et_du_commerce</vt:lpstr>
      <vt:lpstr>Maintien_et_développement_des_emplois_dans_les_secteurs_forestiers_et_agricoles</vt:lpstr>
      <vt:lpstr>Maintien_et_développement_des_emplois_industriels</vt:lpstr>
      <vt:lpstr>Maintien_et_développement_des_services_de_base</vt:lpstr>
      <vt:lpstr>Maintien_et_développement_des_services_de_proximité</vt:lpstr>
      <vt:lpstr>Mobilisation_citoyenne</vt:lpstr>
      <vt:lpstr>MRC</vt:lpstr>
      <vt:lpstr>Offre_adéquate_en_logements</vt:lpstr>
      <vt:lpstr>Offre_demplois_durables</vt:lpstr>
      <vt:lpstr>Offre_novatrice_en_services_à_la_population</vt:lpstr>
      <vt:lpstr>Protection_de_l_environnement_et_des_paysages</vt:lpstr>
      <vt:lpstr>Renforcement_de_l_autonomie_de_la_MRC</vt:lpstr>
      <vt:lpstr>Respect_des_différences_et_mise_en_commun_des_idées_et_action_concertée</vt:lpstr>
      <vt:lpstr>Soutien_aux_familles</vt:lpstr>
      <vt:lpstr>Utilisation_intelligente_des_ressources_naturelles</vt:lpstr>
      <vt:lpstr>Vitalité_des_cœurs_de_village</vt:lpstr>
      <vt:lpstr>'Rapport final PSPS '!Zone_d_impression</vt:lpstr>
      <vt:lpstr>'Rapport final-Montage financier'!Zone_d_impression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Tremblay</dc:creator>
  <cp:keywords/>
  <dc:description/>
  <cp:lastModifiedBy>Gabrielle Gagnon</cp:lastModifiedBy>
  <cp:revision/>
  <cp:lastPrinted>2025-12-09T16:27:51Z</cp:lastPrinted>
  <dcterms:created xsi:type="dcterms:W3CDTF">2016-01-28T14:16:58Z</dcterms:created>
  <dcterms:modified xsi:type="dcterms:W3CDTF">2026-06-11T18:26:17Z</dcterms:modified>
  <cp:category/>
  <cp:contentStatus/>
</cp:coreProperties>
</file>